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0" yWindow="180" windowWidth="30210" windowHeight="1464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SOPS!$B$1:$L$303</definedName>
    <definedName name="Print_Area" localSheetId="0">SOPS!$B$1:$L$215</definedName>
    <definedName name="Print_Titles" localSheetId="0">SOPS!$9:$12</definedName>
  </definedNames>
  <calcPr calcId="145621"/>
</workbook>
</file>

<file path=xl/calcChain.xml><?xml version="1.0" encoding="utf-8"?>
<calcChain xmlns="http://schemas.openxmlformats.org/spreadsheetml/2006/main">
  <c r="H158" i="1" l="1"/>
  <c r="H34" i="1" l="1"/>
  <c r="L34" i="1"/>
  <c r="J34" i="1"/>
  <c r="J39" i="1"/>
  <c r="L39" i="1"/>
  <c r="L298" i="1" l="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J303" i="1" s="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L78" i="1"/>
  <c r="J78" i="1"/>
  <c r="L74" i="1"/>
  <c r="J74" i="1"/>
  <c r="L70" i="1"/>
  <c r="J70" i="1"/>
  <c r="J83" i="1" s="1"/>
  <c r="L62" i="1"/>
  <c r="J62" i="1"/>
  <c r="L58" i="1"/>
  <c r="J58" i="1"/>
  <c r="L54" i="1"/>
  <c r="J54" i="1"/>
  <c r="L30" i="1"/>
  <c r="J30" i="1"/>
  <c r="L26" i="1"/>
  <c r="J26" i="1"/>
  <c r="L22" i="1"/>
  <c r="J22" i="1"/>
  <c r="L18" i="1"/>
  <c r="J18" i="1"/>
  <c r="L14" i="1"/>
  <c r="J14" i="1"/>
  <c r="J67" i="1" l="1"/>
  <c r="J107" i="1"/>
  <c r="J203" i="1"/>
  <c r="L107" i="1"/>
  <c r="L303" i="1"/>
  <c r="L83" i="1"/>
  <c r="L203" i="1"/>
  <c r="L143" i="1"/>
  <c r="N2" i="1"/>
  <c r="L127" i="1"/>
  <c r="L67"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<sst xmlns="http://schemas.openxmlformats.org/spreadsheetml/2006/main" count="790" uniqueCount="321">
  <si>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</si>
  <si>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</si>
  <si>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</si>
  <si>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</si>
  <si>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</si>
  <si>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</si>
  <si>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</si>
  <si>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</si>
  <si>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</si>
  <si>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</si>
  <si>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</si>
  <si>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</si>
  <si>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</si>
  <si>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</si>
  <si>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</si>
  <si>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</si>
  <si>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</si>
  <si>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</si>
  <si>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</si>
  <si>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</si>
  <si>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</si>
  <si>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</si>
  <si>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</si>
  <si>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</si>
  <si>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</si>
  <si>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</si>
  <si>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</si>
  <si>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</si>
  <si>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</si>
  <si>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</si>
  <si>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</si>
  <si>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</si>
  <si>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</si>
  <si>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</si>
  <si>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</si>
  <si>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</si>
  <si>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</si>
  <si>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</si>
  <si>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</si>
  <si>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</si>
  <si>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</si>
  <si>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</si>
  <si>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</si>
  <si>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</si>
  <si>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</si>
  <si>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</si>
  <si>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</si>
  <si>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</si>
  <si>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</si>
  <si>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</si>
  <si>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</si>
  <si>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</si>
  <si>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</si>
  <si>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</si>
  <si>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</si>
  <si>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</si>
  <si>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</si>
  <si>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</si>
  <si>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</si>
  <si>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</si>
  <si>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</si>
  <si>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</si>
  <si>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</si>
  <si>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</si>
  <si>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</si>
  <si>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</si>
  <si>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</si>
  <si>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</si>
  <si>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</si>
  <si>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</si>
  <si>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</si>
  <si>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</si>
  <si>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</si>
  <si>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</si>
  <si>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</si>
  <si>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</si>
  <si>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</si>
  <si>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</si>
  <si>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</si>
  <si>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</si>
  <si>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</si>
  <si>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</si>
  <si>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</si>
  <si>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</si>
  <si>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</si>
  <si>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</si>
  <si>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</si>
  <si>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</si>
  <si>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</si>
  <si>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</si>
  <si>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</si>
  <si>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</si>
  <si>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</si>
  <si>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</si>
  <si>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</si>
  <si>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</si>
  <si>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</si>
  <si>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</si>
  <si>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</si>
  <si>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</si>
  <si>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</si>
  <si>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</si>
  <si>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</si>
  <si>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</si>
  <si>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</si>
  <si>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</si>
  <si>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</si>
  <si>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</si>
  <si>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</si>
  <si>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</si>
  <si>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</si>
  <si>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</si>
  <si>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</si>
  <si>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</si>
  <si>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</si>
  <si>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</si>
  <si>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</si>
  <si>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</si>
  <si>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</si>
  <si>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</si>
  <si>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</si>
  <si>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</si>
  <si>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</si>
  <si>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1: 30*1,9</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</si>
  <si>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</si>
  <si>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</si>
  <si>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</si>
  <si>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</si>
  <si>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</si>
  <si>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</si>
  <si>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</si>
  <si>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</si>
  <si>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</si>
  <si>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</si>
  <si>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</si>
  <si>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</si>
  <si>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</si>
  <si>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</si>
  <si>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</si>
  <si>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Materiál 201</t>
  </si>
  <si>
    <t>KUS</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</si>
  <si>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</si>
  <si>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</si>
  <si>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</si>
  <si>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</si>
  <si>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</si>
  <si>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</si>
  <si>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</si>
  <si>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</si>
  <si>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</si>
  <si>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</si>
  <si>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</si>
  <si>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</si>
  <si>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</si>
  <si>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</si>
  <si>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</si>
  <si>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</si>
  <si>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</si>
  <si>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</si>
  <si>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</si>
  <si>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</si>
  <si>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</si>
  <si>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</si>
  <si>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</si>
  <si>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</si>
  <si>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</si>
  <si>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</si>
  <si>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</si>
  <si>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</si>
  <si>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</si>
  <si>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</si>
  <si>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</si>
  <si>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</si>
  <si>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</si>
  <si>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</si>
  <si>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</si>
  <si>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</si>
  <si>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</si>
  <si>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</si>
  <si>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</si>
  <si>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</si>
  <si>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</si>
  <si>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</si>
  <si>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</si>
  <si>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</si>
  <si>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</si>
  <si>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</si>
  <si>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</si>
  <si>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</si>
  <si>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</si>
  <si>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</si>
  <si>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</si>
  <si>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</si>
  <si>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</si>
  <si>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</si>
  <si>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</si>
  <si>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</si>
  <si>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</si>
  <si>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</si>
  <si>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</si>
  <si>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</si>
  <si>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</si>
  <si>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</si>
  <si>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</si>
  <si>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</si>
  <si>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</si>
  <si>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</si>
  <si>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</si>
  <si>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</si>
  <si>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</si>
  <si>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</si>
  <si>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</si>
  <si>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</si>
  <si>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</si>
  <si>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</si>
  <si>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</si>
  <si>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</si>
  <si>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</si>
  <si>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</si>
  <si>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</si>
  <si>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</si>
  <si>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</si>
  <si>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965021</t>
  </si>
  <si>
    <t>ODSTRANĚNÍ KOLEJOVÉHO LOŽE A DRÁŽNÍCH STEZEK - ODVOZ NA SKLÁDKU</t>
  </si>
  <si>
    <t>M3KM</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</si>
  <si>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</si>
  <si>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</si>
  <si>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</si>
  <si>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</si>
  <si>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</si>
  <si>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</si>
  <si>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</si>
  <si>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</si>
  <si>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</si>
  <si>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</si>
  <si>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</si>
  <si>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</si>
  <si>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</si>
  <si>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</si>
  <si>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</si>
  <si>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</si>
  <si>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</si>
  <si>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</si>
  <si>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</si>
  <si>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</si>
  <si>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</si>
  <si>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</si>
  <si>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</si>
  <si>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</si>
  <si>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</si>
  <si>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</si>
  <si>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</si>
  <si>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</si>
  <si>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</si>
  <si>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</si>
  <si>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</si>
  <si>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</si>
  <si>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</si>
  <si>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</si>
  <si>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</si>
  <si>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</si>
  <si>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1: 220,4*40</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</si>
  <si>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</si>
  <si>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</si>
  <si>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</si>
  <si>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</si>
  <si>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</si>
  <si>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</si>
  <si>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</si>
  <si>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</si>
  <si>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</si>
  <si>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</si>
  <si>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</si>
  <si>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</si>
  <si>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</si>
  <si>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</si>
  <si>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</si>
  <si>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</si>
  <si>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</si>
  <si>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</si>
  <si>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</si>
  <si>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</si>
  <si>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</si>
  <si>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</si>
  <si>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</si>
  <si>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</si>
  <si>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</si>
  <si>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</si>
  <si>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</si>
  <si>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</si>
  <si>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</si>
  <si>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</si>
  <si>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</si>
  <si>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</si>
  <si>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</si>
  <si>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</si>
  <si>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</si>
  <si>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</si>
  <si>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</si>
  <si>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</si>
  <si>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</si>
  <si>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</si>
  <si>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</si>
  <si>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</si>
  <si>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</si>
  <si>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</si>
  <si>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</si>
  <si>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</si>
  <si>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</si>
  <si>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</si>
  <si>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</si>
  <si>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</si>
  <si>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</si>
  <si>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</si>
  <si>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</si>
  <si>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</si>
  <si>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(6214+5565,6)*1,9</t>
  </si>
  <si>
    <t>1: Kolej lože + kontaminované; 24736+30</t>
  </si>
  <si>
    <t>1: 24736*5+6184*43+5565,6*43+30*37</t>
  </si>
  <si>
    <t>1: 479,964*(175); tonáž  dle položky 202, z Místa předání České Budějovice na MZ Praha- Libeň175 km_x000D_
2: 3997,703*2*0,06003: dle VK/12, přepočet na tuny, celkem t  479,964</t>
  </si>
  <si>
    <t>1:1168,218*114; tonáž  dle položky 203, z Místa předání Ústí nad Labem na MZ Praha- Libeň 114 km._x000D_
2: 9730,288*2*0,06003; dle VK/11, 2 kolejnice, přepočet na tuny, celkem t 1168,218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</si>
</sst>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quot;Kč&quot;_-;\-* #,##0.00\ &quot;Kč&quot;_-;_-* &quot;-&quot;??\ &quot;Kč&quot;_-;_-@_-"/>
    <numFmt numFmtId="165" formatCode="#,##0.00\ &quot;Kč&quot;"/>
    <numFmt numFmtId="166" formatCode="m\/yyyy"/>
    <numFmt numFmtId="167" formatCode="#,##0.000"/>
    <numFmt numFmtId="168" formatCode="#,##0.0000"/>
    <numFmt numFmtId="169" formatCode="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167" fontId="42" fillId="11" borderId="1" xfId="0" applyNumberFormat="1" applyFont="1" applyFill="1" applyBorder="1" applyAlignment="1" applyProtection="1">
      <alignment horizontal="center" vertical="center" wrapText="1"/>
      <protection locked="0"/>
    </xf>
    <xf numFmtId="169" fontId="1" fillId="0" borderId="0" xfId="0" applyNumberFormat="1" applyFont="1" applyProtection="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1" fillId="10" borderId="0" xfId="0" applyFont="1" applyFill="1" applyBorder="1" applyAlignment="1" applyProtection="1">
      <alignment vertical="center"/>
      <protection locked="0"/>
    </xf>
    <xf numFmtId="49" fontId="42" fillId="10" borderId="1" xfId="0" applyNumberFormat="1" applyFont="1" applyFill="1" applyBorder="1" applyAlignment="1" applyProtection="1">
      <alignment horizontal="center" vertical="center" wrapText="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4" fontId="46" fillId="3" borderId="49" xfId="0" applyNumberFormat="1" applyFont="1" applyFill="1" applyBorder="1" applyAlignment="1" applyProtection="1">
      <alignmen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P1107"/>
  <sheetViews>
    <sheetView showGridLines="0" tabSelected="1" view="pageBreakPreview" zoomScale="85" zoomScaleNormal="85" zoomScaleSheetLayoutView="85" workbookViewId="0">
      <selection activeCell="K9" sqref="K9"/>
    </sheetView>
  </sheetViews>
  <sheetFormatPr defaultColWidth="9.140625" defaultRowHeight="11.25" x14ac:dyDescent="0.2"/>
  <cols>
    <col min="1" max="1" width="9.85546875" style="10" customWidth="1"/>
    <col min="2" max="2" width="8.5703125" style="143" customWidth="1"/>
    <col min="3" max="3" width="10.5703125" style="143" customWidth="1"/>
    <col min="4" max="4" width="12.85546875"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8.42578125" style="10" customWidth="1"/>
    <col min="15" max="16384" width="9.140625" style="10"/>
  </cols>
  <sheetData>
    <row r="1" spans="1:15" s="13" customFormat="1" ht="30.75" customHeight="1" thickTop="1" thickBot="1" x14ac:dyDescent="0.3">
      <c r="A1" s="13" t="s">
        <v>91</v>
      </c>
      <c r="B1" s="167" t="s">
        <v>82</v>
      </c>
      <c r="C1" s="168"/>
      <c r="D1" s="168"/>
      <c r="E1" s="168"/>
      <c r="F1" s="168"/>
      <c r="G1" s="168"/>
      <c r="H1" s="168"/>
      <c r="I1" s="91"/>
      <c r="J1" s="92"/>
      <c r="K1" s="42"/>
      <c r="L1" s="43" t="str">
        <f>D3</f>
        <v>SO 10-10-01</v>
      </c>
      <c r="N1" s="150" t="s">
        <v>313</v>
      </c>
    </row>
    <row r="2" spans="1:15" s="13" customFormat="1" ht="57" customHeight="1" thickTop="1" thickBot="1" x14ac:dyDescent="0.3">
      <c r="B2" s="169" t="s">
        <v>10</v>
      </c>
      <c r="C2" s="170"/>
      <c r="D2" s="93"/>
      <c r="E2" s="46"/>
      <c r="F2" s="28" t="s">
        <v>108</v>
      </c>
      <c r="G2" s="44"/>
      <c r="H2" s="45"/>
      <c r="I2" s="171" t="s">
        <v>25</v>
      </c>
      <c r="J2" s="172"/>
      <c r="K2" s="173">
        <f>ROUND(SUBTOTAL(9,L13:L303),2)</f>
        <v>0</v>
      </c>
      <c r="L2" s="174"/>
      <c r="N2" s="151">
        <f>SUM(L42:L53)</f>
        <v>0</v>
      </c>
    </row>
    <row r="3" spans="1:15" s="13" customFormat="1" ht="42.75" customHeight="1" thickTop="1" thickBot="1" x14ac:dyDescent="0.3">
      <c r="B3" s="94" t="s">
        <v>30</v>
      </c>
      <c r="C3" s="95"/>
      <c r="D3" s="96" t="s">
        <v>112</v>
      </c>
      <c r="E3" s="30"/>
      <c r="F3" s="29" t="s">
        <v>113</v>
      </c>
      <c r="G3" s="97"/>
      <c r="H3" s="98"/>
      <c r="I3" s="99"/>
      <c r="J3" s="100"/>
      <c r="K3" s="191"/>
      <c r="L3" s="192"/>
    </row>
    <row r="4" spans="1:15" s="13" customFormat="1" ht="18" customHeight="1" thickTop="1" x14ac:dyDescent="0.25">
      <c r="B4" s="177" t="s">
        <v>19</v>
      </c>
      <c r="C4" s="178"/>
      <c r="D4" s="179"/>
      <c r="E4" s="4" t="s">
        <v>35</v>
      </c>
      <c r="F4" s="41" t="s">
        <v>31</v>
      </c>
      <c r="G4" s="39"/>
      <c r="H4" s="40"/>
      <c r="I4" s="189" t="s">
        <v>28</v>
      </c>
      <c r="J4" s="190"/>
      <c r="K4" s="2">
        <v>824</v>
      </c>
      <c r="L4" s="3">
        <v>20</v>
      </c>
    </row>
    <row r="5" spans="1:15" s="13" customFormat="1" ht="18" customHeight="1" x14ac:dyDescent="0.25">
      <c r="B5" s="101" t="s">
        <v>26</v>
      </c>
      <c r="C5" s="102"/>
      <c r="D5" s="102"/>
      <c r="E5" s="4" t="s">
        <v>27</v>
      </c>
      <c r="F5" s="181" t="str">
        <f>IF((E5="Stádium 2"),"  Dokumentace pro územní řízení - DUR",(IF((E5="Stádium 3"),"  Projektová dokumentace (DOS/DSP)","")))</f>
        <v xml:space="preserve">  Projektová dokumentace (DOS/DSP)</v>
      </c>
      <c r="G5" s="181"/>
      <c r="H5" s="182"/>
      <c r="I5" s="180" t="s">
        <v>20</v>
      </c>
      <c r="J5" s="179"/>
      <c r="K5" s="5" t="s">
        <v>109</v>
      </c>
      <c r="L5" s="48"/>
    </row>
    <row r="6" spans="1:15" s="13" customFormat="1" ht="18" customHeight="1" x14ac:dyDescent="0.2">
      <c r="B6" s="101" t="s">
        <v>18</v>
      </c>
      <c r="C6" s="102"/>
      <c r="D6" s="102"/>
      <c r="E6" s="4" t="s">
        <v>81</v>
      </c>
      <c r="F6" s="193"/>
      <c r="G6" s="193"/>
      <c r="H6" s="194"/>
      <c r="I6" s="180" t="s">
        <v>21</v>
      </c>
      <c r="J6" s="179"/>
      <c r="K6" s="5" t="s">
        <v>110</v>
      </c>
      <c r="L6" s="48"/>
      <c r="O6" s="52"/>
    </row>
    <row r="7" spans="1:15" s="13" customFormat="1" ht="18" customHeight="1" x14ac:dyDescent="0.2">
      <c r="B7" s="183" t="s">
        <v>22</v>
      </c>
      <c r="C7" s="166"/>
      <c r="D7" s="166"/>
      <c r="E7" s="103">
        <v>44256</v>
      </c>
      <c r="F7" s="195" t="s">
        <v>17</v>
      </c>
      <c r="G7" s="196"/>
      <c r="H7" s="197"/>
      <c r="I7" s="188" t="s">
        <v>24</v>
      </c>
      <c r="J7" s="178"/>
      <c r="K7" s="47">
        <v>2018</v>
      </c>
      <c r="L7" s="49"/>
      <c r="O7" s="53"/>
    </row>
    <row r="8" spans="1:15" s="13" customFormat="1" ht="19.5" customHeight="1" thickBot="1" x14ac:dyDescent="0.3">
      <c r="B8" s="198" t="s">
        <v>23</v>
      </c>
      <c r="C8" s="199"/>
      <c r="D8" s="199"/>
      <c r="E8" s="104">
        <v>45170</v>
      </c>
      <c r="F8" s="19" t="s">
        <v>98</v>
      </c>
      <c r="G8" s="200" t="s">
        <v>111</v>
      </c>
      <c r="H8" s="201"/>
      <c r="I8" s="165" t="s">
        <v>16</v>
      </c>
      <c r="J8" s="166"/>
      <c r="K8" s="210">
        <v>43626</v>
      </c>
      <c r="L8" s="50"/>
    </row>
    <row r="9" spans="1:15" s="13" customFormat="1" ht="9.75" customHeight="1" x14ac:dyDescent="0.25">
      <c r="B9" s="186" t="str">
        <f>F2</f>
        <v>Optimalizace traťového úseku Mstětice (mimo) - Praha-Vysočany (včetně) - cnm2.1</v>
      </c>
      <c r="C9" s="187"/>
      <c r="D9" s="187"/>
      <c r="E9" s="187"/>
      <c r="F9" s="187"/>
      <c r="G9" s="187"/>
      <c r="H9" s="187"/>
      <c r="I9" s="187"/>
      <c r="J9" s="187"/>
      <c r="K9" s="20" t="str">
        <f>$I$5</f>
        <v>ISPROFIN:</v>
      </c>
      <c r="L9" s="51" t="str">
        <f>K5</f>
        <v>327 321 4901</v>
      </c>
    </row>
    <row r="10" spans="1:15" s="13" customFormat="1" ht="15" customHeight="1" x14ac:dyDescent="0.25">
      <c r="B10" s="184" t="s">
        <v>11</v>
      </c>
      <c r="C10" s="163" t="s">
        <v>0</v>
      </c>
      <c r="D10" s="163" t="s">
        <v>1</v>
      </c>
      <c r="E10" s="163" t="s">
        <v>12</v>
      </c>
      <c r="F10" s="163" t="s">
        <v>29</v>
      </c>
      <c r="G10" s="163" t="s">
        <v>2</v>
      </c>
      <c r="H10" s="163" t="s">
        <v>3</v>
      </c>
      <c r="I10" s="163" t="s">
        <v>13</v>
      </c>
      <c r="J10" s="163" t="s">
        <v>14</v>
      </c>
      <c r="K10" s="175" t="s">
        <v>95</v>
      </c>
      <c r="L10" s="176"/>
    </row>
    <row r="11" spans="1:15" s="13" customFormat="1" ht="15" customHeight="1" x14ac:dyDescent="0.25">
      <c r="B11" s="184"/>
      <c r="C11" s="163"/>
      <c r="D11" s="163"/>
      <c r="E11" s="163"/>
      <c r="F11" s="163"/>
      <c r="G11" s="163"/>
      <c r="H11" s="163"/>
      <c r="I11" s="163"/>
      <c r="J11" s="163"/>
      <c r="K11" s="175"/>
      <c r="L11" s="176"/>
    </row>
    <row r="12" spans="1:15" s="13" customFormat="1" ht="12.75" customHeight="1" thickBot="1" x14ac:dyDescent="0.3">
      <c r="B12" s="185"/>
      <c r="C12" s="164"/>
      <c r="D12" s="164"/>
      <c r="E12" s="164"/>
      <c r="F12" s="164"/>
      <c r="G12" s="164"/>
      <c r="H12" s="164"/>
      <c r="I12" s="164"/>
      <c r="J12" s="164"/>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1</v>
      </c>
      <c r="C14" s="109" t="s">
        <v>119</v>
      </c>
      <c r="D14" s="109"/>
      <c r="E14" s="109" t="s">
        <v>120</v>
      </c>
      <c r="F14" s="87" t="s">
        <v>121</v>
      </c>
      <c r="G14" s="109" t="s">
        <v>122</v>
      </c>
      <c r="H14" s="110">
        <v>57</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2</v>
      </c>
      <c r="C18" s="109" t="s">
        <v>125</v>
      </c>
      <c r="D18" s="109"/>
      <c r="E18" s="109" t="s">
        <v>120</v>
      </c>
      <c r="F18" s="87" t="s">
        <v>126</v>
      </c>
      <c r="G18" s="109" t="s">
        <v>122</v>
      </c>
      <c r="H18" s="110">
        <v>1.6240000000000001</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3</v>
      </c>
      <c r="C22" s="109" t="s">
        <v>128</v>
      </c>
      <c r="D22" s="109"/>
      <c r="E22" s="109" t="s">
        <v>120</v>
      </c>
      <c r="F22" s="87" t="s">
        <v>129</v>
      </c>
      <c r="G22" s="109" t="s">
        <v>122</v>
      </c>
      <c r="H22" s="110">
        <v>3.427</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4</v>
      </c>
      <c r="C26" s="109" t="s">
        <v>131</v>
      </c>
      <c r="D26" s="109"/>
      <c r="E26" s="109" t="s">
        <v>120</v>
      </c>
      <c r="F26" s="87" t="s">
        <v>132</v>
      </c>
      <c r="G26" s="109" t="s">
        <v>122</v>
      </c>
      <c r="H26" s="110">
        <v>1993.41</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133</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x14ac:dyDescent="0.2">
      <c r="A30" s="68" t="s">
        <v>118</v>
      </c>
      <c r="B30" s="108">
        <v>5</v>
      </c>
      <c r="C30" s="109" t="s">
        <v>134</v>
      </c>
      <c r="D30" s="109"/>
      <c r="E30" s="109" t="s">
        <v>120</v>
      </c>
      <c r="F30" s="87" t="s">
        <v>135</v>
      </c>
      <c r="G30" s="109" t="s">
        <v>122</v>
      </c>
      <c r="H30" s="110">
        <v>65.36</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136</v>
      </c>
      <c r="G32" s="114"/>
      <c r="H32" s="113"/>
      <c r="I32" s="113"/>
      <c r="J32" s="113"/>
      <c r="K32" s="79"/>
      <c r="L32" s="78"/>
    </row>
    <row r="33" spans="1:13" s="68" customFormat="1" x14ac:dyDescent="0.2">
      <c r="A33" s="69" t="s">
        <v>8</v>
      </c>
      <c r="B33" s="111"/>
      <c r="C33" s="112"/>
      <c r="D33" s="112"/>
      <c r="E33" s="112"/>
      <c r="F33" s="87" t="s">
        <v>124</v>
      </c>
      <c r="G33" s="114"/>
      <c r="H33" s="113"/>
      <c r="I33" s="113"/>
      <c r="J33" s="113"/>
      <c r="K33" s="79"/>
      <c r="L33" s="78"/>
    </row>
    <row r="34" spans="1:13" s="152" customFormat="1" x14ac:dyDescent="0.2">
      <c r="A34" s="152" t="s">
        <v>118</v>
      </c>
      <c r="B34" s="153">
        <v>101</v>
      </c>
      <c r="C34" s="154" t="s">
        <v>314</v>
      </c>
      <c r="D34" s="154"/>
      <c r="E34" s="154" t="s">
        <v>120</v>
      </c>
      <c r="F34" s="155" t="s">
        <v>315</v>
      </c>
      <c r="G34" s="154" t="s">
        <v>122</v>
      </c>
      <c r="H34" s="156">
        <f>(6214+5565.6)*1.9</f>
        <v>22381.239999999998</v>
      </c>
      <c r="I34" s="156"/>
      <c r="J34" s="156" t="str">
        <f>IF(ISNUMBER(I34),ROUND(H34*I34,3),"")</f>
        <v/>
      </c>
      <c r="K34" s="157"/>
      <c r="L34" s="158">
        <f>ROUND(H34*K34,2)</f>
        <v>0</v>
      </c>
      <c r="M34" s="159"/>
    </row>
    <row r="35" spans="1:13" s="68" customFormat="1" ht="10.15" x14ac:dyDescent="0.2">
      <c r="A35" s="69" t="s">
        <v>5</v>
      </c>
      <c r="B35" s="111"/>
      <c r="C35" s="112"/>
      <c r="D35" s="112"/>
      <c r="E35" s="112"/>
      <c r="F35" s="87"/>
      <c r="G35" s="114"/>
      <c r="H35" s="113"/>
      <c r="I35" s="113"/>
      <c r="J35" s="113"/>
      <c r="K35" s="79"/>
      <c r="L35" s="78"/>
    </row>
    <row r="36" spans="1:13" s="68" customFormat="1" ht="10.15" x14ac:dyDescent="0.2">
      <c r="A36" s="69" t="s">
        <v>7</v>
      </c>
      <c r="B36" s="111"/>
      <c r="C36" s="112"/>
      <c r="D36" s="112"/>
      <c r="E36" s="112"/>
      <c r="F36" s="87" t="s">
        <v>316</v>
      </c>
      <c r="G36" s="114"/>
      <c r="H36" s="113"/>
      <c r="I36" s="113"/>
      <c r="J36" s="113"/>
      <c r="K36" s="79"/>
      <c r="L36" s="78"/>
    </row>
    <row r="37" spans="1:13" s="68" customFormat="1" x14ac:dyDescent="0.2">
      <c r="A37" s="69" t="s">
        <v>8</v>
      </c>
      <c r="B37" s="111"/>
      <c r="C37" s="112"/>
      <c r="D37" s="112"/>
      <c r="E37" s="112"/>
      <c r="F37" s="87" t="s">
        <v>124</v>
      </c>
      <c r="G37" s="114"/>
      <c r="H37" s="113"/>
      <c r="I37" s="113"/>
      <c r="J37" s="113"/>
      <c r="K37" s="79"/>
      <c r="L37" s="78"/>
    </row>
    <row r="38" spans="1:13" s="68" customFormat="1" ht="10.15" x14ac:dyDescent="0.2">
      <c r="A38" s="69"/>
      <c r="B38" s="115"/>
      <c r="C38" s="116"/>
      <c r="D38" s="116"/>
      <c r="E38" s="116"/>
      <c r="F38" s="116"/>
      <c r="G38" s="117"/>
      <c r="H38" s="118"/>
      <c r="I38" s="118"/>
      <c r="J38" s="118"/>
      <c r="K38" s="80"/>
      <c r="L38" s="81"/>
    </row>
    <row r="39" spans="1:13" s="68" customFormat="1" ht="22.5" x14ac:dyDescent="0.2">
      <c r="A39" s="69" t="s">
        <v>102</v>
      </c>
      <c r="B39" s="119"/>
      <c r="C39" s="120" t="s">
        <v>305</v>
      </c>
      <c r="D39" s="120"/>
      <c r="E39" s="120"/>
      <c r="F39" s="120" t="s">
        <v>117</v>
      </c>
      <c r="G39" s="121"/>
      <c r="H39" s="122"/>
      <c r="I39" s="122"/>
      <c r="J39" s="122">
        <f>SUBTOTAL(9,J14:J38)</f>
        <v>0</v>
      </c>
      <c r="K39" s="85"/>
      <c r="L39" s="86">
        <f>SUBTOTAL(9,L14:L38)</f>
        <v>0</v>
      </c>
    </row>
    <row r="40" spans="1:13" s="68" customFormat="1" ht="10.9" thickBot="1" x14ac:dyDescent="0.25">
      <c r="A40" s="69"/>
      <c r="B40" s="123"/>
      <c r="C40" s="124"/>
      <c r="D40" s="124"/>
      <c r="E40" s="124"/>
      <c r="F40" s="124"/>
      <c r="G40" s="125"/>
      <c r="H40" s="126"/>
      <c r="I40" s="127"/>
      <c r="J40" s="126"/>
      <c r="K40" s="76"/>
      <c r="L40" s="76"/>
    </row>
    <row r="41" spans="1:13" s="68" customFormat="1" x14ac:dyDescent="0.2">
      <c r="A41" s="69" t="s">
        <v>114</v>
      </c>
      <c r="B41" s="105" t="s">
        <v>115</v>
      </c>
      <c r="C41" s="106" t="s">
        <v>137</v>
      </c>
      <c r="D41" s="106"/>
      <c r="E41" s="106"/>
      <c r="F41" s="106" t="s">
        <v>138</v>
      </c>
      <c r="G41" s="128"/>
      <c r="H41" s="107"/>
      <c r="I41" s="107"/>
      <c r="J41" s="107"/>
      <c r="K41" s="82"/>
      <c r="L41" s="83"/>
    </row>
    <row r="42" spans="1:13" s="68" customFormat="1" x14ac:dyDescent="0.2">
      <c r="A42" s="202"/>
      <c r="B42" s="153"/>
      <c r="C42" s="154"/>
      <c r="D42" s="154"/>
      <c r="E42" s="154"/>
      <c r="F42" s="155"/>
      <c r="G42" s="203"/>
      <c r="H42" s="156"/>
      <c r="I42" s="156"/>
      <c r="J42" s="156"/>
      <c r="K42" s="157"/>
      <c r="L42" s="158"/>
    </row>
    <row r="43" spans="1:13" s="68" customFormat="1" x14ac:dyDescent="0.2">
      <c r="A43" s="202"/>
      <c r="B43" s="204"/>
      <c r="C43" s="205"/>
      <c r="D43" s="205"/>
      <c r="E43" s="205"/>
      <c r="F43" s="155"/>
      <c r="G43" s="206"/>
      <c r="H43" s="207"/>
      <c r="I43" s="207"/>
      <c r="J43" s="207"/>
      <c r="K43" s="208"/>
      <c r="L43" s="209"/>
    </row>
    <row r="44" spans="1:13" s="68" customFormat="1" x14ac:dyDescent="0.2">
      <c r="A44" s="202"/>
      <c r="B44" s="204"/>
      <c r="C44" s="205"/>
      <c r="D44" s="205"/>
      <c r="E44" s="205"/>
      <c r="F44" s="155"/>
      <c r="G44" s="206"/>
      <c r="H44" s="207"/>
      <c r="I44" s="207"/>
      <c r="J44" s="207"/>
      <c r="K44" s="208"/>
      <c r="L44" s="209"/>
    </row>
    <row r="45" spans="1:13" s="68" customFormat="1" x14ac:dyDescent="0.2">
      <c r="A45" s="202"/>
      <c r="B45" s="204"/>
      <c r="C45" s="205"/>
      <c r="D45" s="205"/>
      <c r="E45" s="205"/>
      <c r="F45" s="155"/>
      <c r="G45" s="206"/>
      <c r="H45" s="207"/>
      <c r="I45" s="207"/>
      <c r="J45" s="207"/>
      <c r="K45" s="208"/>
      <c r="L45" s="209"/>
    </row>
    <row r="46" spans="1:13" s="68" customFormat="1" x14ac:dyDescent="0.2">
      <c r="A46" s="202"/>
      <c r="B46" s="153"/>
      <c r="C46" s="154"/>
      <c r="D46" s="154"/>
      <c r="E46" s="154"/>
      <c r="F46" s="155"/>
      <c r="G46" s="203"/>
      <c r="H46" s="156"/>
      <c r="I46" s="156"/>
      <c r="J46" s="156"/>
      <c r="K46" s="157"/>
      <c r="L46" s="158"/>
    </row>
    <row r="47" spans="1:13" s="68" customFormat="1" x14ac:dyDescent="0.2">
      <c r="A47" s="202"/>
      <c r="B47" s="204"/>
      <c r="C47" s="205"/>
      <c r="D47" s="205"/>
      <c r="E47" s="205"/>
      <c r="F47" s="155"/>
      <c r="G47" s="206"/>
      <c r="H47" s="207"/>
      <c r="I47" s="207"/>
      <c r="J47" s="207"/>
      <c r="K47" s="208"/>
      <c r="L47" s="209"/>
    </row>
    <row r="48" spans="1:13" s="68" customFormat="1" x14ac:dyDescent="0.2">
      <c r="A48" s="202"/>
      <c r="B48" s="204"/>
      <c r="C48" s="205"/>
      <c r="D48" s="205"/>
      <c r="E48" s="205"/>
      <c r="F48" s="155"/>
      <c r="G48" s="206"/>
      <c r="H48" s="207"/>
      <c r="I48" s="207"/>
      <c r="J48" s="207"/>
      <c r="K48" s="208"/>
      <c r="L48" s="209"/>
    </row>
    <row r="49" spans="1:16" s="68" customFormat="1" x14ac:dyDescent="0.2">
      <c r="A49" s="202"/>
      <c r="B49" s="204"/>
      <c r="C49" s="205"/>
      <c r="D49" s="205"/>
      <c r="E49" s="205"/>
      <c r="F49" s="155"/>
      <c r="G49" s="206"/>
      <c r="H49" s="207"/>
      <c r="I49" s="207"/>
      <c r="J49" s="207"/>
      <c r="K49" s="208"/>
      <c r="L49" s="209"/>
    </row>
    <row r="50" spans="1:16" s="68" customFormat="1" x14ac:dyDescent="0.2">
      <c r="A50" s="202"/>
      <c r="B50" s="153"/>
      <c r="C50" s="154"/>
      <c r="D50" s="154"/>
      <c r="E50" s="154"/>
      <c r="F50" s="155"/>
      <c r="G50" s="203"/>
      <c r="H50" s="156"/>
      <c r="I50" s="156"/>
      <c r="J50" s="156"/>
      <c r="K50" s="157"/>
      <c r="L50" s="158"/>
    </row>
    <row r="51" spans="1:16" s="68" customFormat="1" x14ac:dyDescent="0.2">
      <c r="A51" s="202"/>
      <c r="B51" s="204"/>
      <c r="C51" s="205"/>
      <c r="D51" s="205"/>
      <c r="E51" s="205"/>
      <c r="F51" s="155"/>
      <c r="G51" s="206"/>
      <c r="H51" s="207"/>
      <c r="I51" s="207"/>
      <c r="J51" s="207"/>
      <c r="K51" s="208"/>
      <c r="L51" s="209"/>
    </row>
    <row r="52" spans="1:16" s="68" customFormat="1" x14ac:dyDescent="0.2">
      <c r="A52" s="202"/>
      <c r="B52" s="204"/>
      <c r="C52" s="205"/>
      <c r="D52" s="205"/>
      <c r="E52" s="205"/>
      <c r="F52" s="155"/>
      <c r="G52" s="206"/>
      <c r="H52" s="207"/>
      <c r="I52" s="207"/>
      <c r="J52" s="207"/>
      <c r="K52" s="208"/>
      <c r="L52" s="209"/>
    </row>
    <row r="53" spans="1:16" s="68" customFormat="1" x14ac:dyDescent="0.2">
      <c r="A53" s="202"/>
      <c r="B53" s="204"/>
      <c r="C53" s="205"/>
      <c r="D53" s="205"/>
      <c r="E53" s="205"/>
      <c r="F53" s="155"/>
      <c r="G53" s="206"/>
      <c r="H53" s="207"/>
      <c r="I53" s="207"/>
      <c r="J53" s="207"/>
      <c r="K53" s="208"/>
      <c r="L53" s="209"/>
    </row>
    <row r="54" spans="1:16" ht="22.5" x14ac:dyDescent="0.2">
      <c r="A54" s="69" t="s">
        <v>118</v>
      </c>
      <c r="B54" s="108">
        <v>301</v>
      </c>
      <c r="C54" s="109" t="s">
        <v>141</v>
      </c>
      <c r="D54" s="109"/>
      <c r="E54" s="109" t="s">
        <v>139</v>
      </c>
      <c r="F54" s="87" t="s">
        <v>142</v>
      </c>
      <c r="G54" s="129" t="s">
        <v>143</v>
      </c>
      <c r="H54" s="110">
        <v>2333531.2000000002</v>
      </c>
      <c r="I54" s="110"/>
      <c r="J54" s="110" t="str">
        <f>IF(ISNUMBER(I54),ROUND(H54*I54,3),"")</f>
        <v/>
      </c>
      <c r="K54" s="84"/>
      <c r="L54" s="77">
        <f>ROUND(H54*K54,2)</f>
        <v>0</v>
      </c>
    </row>
    <row r="55" spans="1:16" x14ac:dyDescent="0.2">
      <c r="A55" s="69" t="s">
        <v>5</v>
      </c>
      <c r="B55" s="111"/>
      <c r="C55" s="112"/>
      <c r="D55" s="112"/>
      <c r="E55" s="112"/>
      <c r="F55" s="87" t="s">
        <v>144</v>
      </c>
      <c r="G55" s="114"/>
      <c r="H55" s="113"/>
      <c r="I55" s="113"/>
      <c r="J55" s="113"/>
      <c r="K55" s="79"/>
      <c r="L55" s="78"/>
    </row>
    <row r="56" spans="1:16" ht="33.75" x14ac:dyDescent="0.2">
      <c r="A56" s="69" t="s">
        <v>7</v>
      </c>
      <c r="B56" s="111"/>
      <c r="C56" s="112"/>
      <c r="D56" s="112"/>
      <c r="E56" s="112"/>
      <c r="F56" s="87" t="s">
        <v>145</v>
      </c>
      <c r="G56" s="114"/>
      <c r="H56" s="113"/>
      <c r="I56" s="113"/>
      <c r="J56" s="113"/>
      <c r="K56" s="79"/>
      <c r="L56" s="78"/>
    </row>
    <row r="57" spans="1:16" ht="112.5" x14ac:dyDescent="0.2">
      <c r="A57" s="69" t="s">
        <v>8</v>
      </c>
      <c r="B57" s="111"/>
      <c r="C57" s="112"/>
      <c r="D57" s="112"/>
      <c r="E57" s="112"/>
      <c r="F57" s="87" t="s">
        <v>146</v>
      </c>
      <c r="G57" s="114"/>
      <c r="H57" s="113"/>
      <c r="I57" s="113"/>
      <c r="J57" s="113"/>
      <c r="K57" s="79"/>
      <c r="L57" s="78"/>
    </row>
    <row r="58" spans="1:16" ht="22.5" x14ac:dyDescent="0.2">
      <c r="A58" s="69" t="s">
        <v>118</v>
      </c>
      <c r="B58" s="160">
        <v>302</v>
      </c>
      <c r="C58" s="109" t="s">
        <v>147</v>
      </c>
      <c r="D58" s="109"/>
      <c r="E58" s="109" t="s">
        <v>139</v>
      </c>
      <c r="F58" s="87" t="s">
        <v>148</v>
      </c>
      <c r="G58" s="129" t="s">
        <v>143</v>
      </c>
      <c r="H58" s="161">
        <v>83993.739000000001</v>
      </c>
      <c r="I58" s="110"/>
      <c r="J58" s="110" t="str">
        <f>IF(ISNUMBER(I58),ROUND(H58*I58,3),"")</f>
        <v/>
      </c>
      <c r="K58" s="84"/>
      <c r="L58" s="77">
        <f>ROUND(H58*K58,2)</f>
        <v>0</v>
      </c>
    </row>
    <row r="59" spans="1:16" s="68" customFormat="1" x14ac:dyDescent="0.2">
      <c r="A59" s="69" t="s">
        <v>5</v>
      </c>
      <c r="B59" s="111"/>
      <c r="C59" s="112"/>
      <c r="D59" s="112"/>
      <c r="E59" s="112"/>
      <c r="F59" s="87" t="s">
        <v>144</v>
      </c>
      <c r="G59" s="114"/>
      <c r="H59" s="113"/>
      <c r="I59" s="113"/>
      <c r="J59" s="113"/>
      <c r="K59" s="79"/>
      <c r="L59" s="78"/>
      <c r="P59" s="10"/>
    </row>
    <row r="60" spans="1:16" s="68" customFormat="1" ht="22.5" x14ac:dyDescent="0.2">
      <c r="A60" s="69" t="s">
        <v>7</v>
      </c>
      <c r="B60" s="111"/>
      <c r="C60" s="112"/>
      <c r="D60" s="112"/>
      <c r="E60" s="112"/>
      <c r="F60" s="87" t="s">
        <v>319</v>
      </c>
      <c r="G60" s="114"/>
      <c r="H60" s="113"/>
      <c r="I60" s="113"/>
      <c r="J60" s="113"/>
      <c r="K60" s="79"/>
      <c r="L60" s="78"/>
      <c r="P60" s="10"/>
    </row>
    <row r="61" spans="1:16" s="68" customFormat="1" ht="112.5" x14ac:dyDescent="0.2">
      <c r="A61" s="69" t="s">
        <v>8</v>
      </c>
      <c r="B61" s="111"/>
      <c r="C61" s="112"/>
      <c r="D61" s="112"/>
      <c r="E61" s="112"/>
      <c r="F61" s="87" t="s">
        <v>146</v>
      </c>
      <c r="G61" s="114"/>
      <c r="H61" s="113"/>
      <c r="I61" s="113"/>
      <c r="J61" s="113"/>
      <c r="K61" s="79"/>
      <c r="L61" s="78"/>
    </row>
    <row r="62" spans="1:16" s="68" customFormat="1" ht="22.5" x14ac:dyDescent="0.2">
      <c r="A62" s="69" t="s">
        <v>118</v>
      </c>
      <c r="B62" s="160">
        <v>303</v>
      </c>
      <c r="C62" s="109" t="s">
        <v>149</v>
      </c>
      <c r="D62" s="109"/>
      <c r="E62" s="109" t="s">
        <v>139</v>
      </c>
      <c r="F62" s="87" t="s">
        <v>150</v>
      </c>
      <c r="G62" s="129" t="s">
        <v>143</v>
      </c>
      <c r="H62" s="161">
        <v>133176.89499999999</v>
      </c>
      <c r="I62" s="110"/>
      <c r="J62" s="110" t="str">
        <f>IF(ISNUMBER(I62),ROUND(H62*I62,3),"")</f>
        <v/>
      </c>
      <c r="K62" s="84"/>
      <c r="L62" s="77">
        <f>ROUND(H62*K62,2)</f>
        <v>0</v>
      </c>
      <c r="N62" s="10"/>
      <c r="P62" s="10"/>
    </row>
    <row r="63" spans="1:16" s="68" customFormat="1" x14ac:dyDescent="0.2">
      <c r="A63" s="69" t="s">
        <v>5</v>
      </c>
      <c r="B63" s="111"/>
      <c r="C63" s="112"/>
      <c r="D63" s="112"/>
      <c r="E63" s="112"/>
      <c r="F63" s="87" t="s">
        <v>144</v>
      </c>
      <c r="G63" s="114"/>
      <c r="H63" s="113"/>
      <c r="I63" s="113"/>
      <c r="J63" s="113"/>
      <c r="K63" s="79"/>
      <c r="L63" s="78"/>
      <c r="P63" s="10"/>
    </row>
    <row r="64" spans="1:16" s="68" customFormat="1" ht="22.5" x14ac:dyDescent="0.2">
      <c r="A64" s="69" t="s">
        <v>7</v>
      </c>
      <c r="B64" s="111"/>
      <c r="C64" s="112"/>
      <c r="D64" s="112"/>
      <c r="E64" s="112"/>
      <c r="F64" s="87" t="s">
        <v>320</v>
      </c>
      <c r="G64" s="114"/>
      <c r="H64" s="113"/>
      <c r="I64" s="113"/>
      <c r="J64" s="113"/>
      <c r="K64" s="79"/>
      <c r="L64" s="78"/>
      <c r="P64" s="162"/>
    </row>
    <row r="65" spans="1:12" s="68" customFormat="1" ht="112.5" x14ac:dyDescent="0.2">
      <c r="A65" s="69" t="s">
        <v>8</v>
      </c>
      <c r="B65" s="111"/>
      <c r="C65" s="112"/>
      <c r="D65" s="112"/>
      <c r="E65" s="112"/>
      <c r="F65" s="87" t="s">
        <v>146</v>
      </c>
      <c r="G65" s="114"/>
      <c r="H65" s="113"/>
      <c r="I65" s="113"/>
      <c r="J65" s="113"/>
      <c r="K65" s="79"/>
      <c r="L65" s="78"/>
    </row>
    <row r="66" spans="1:12" s="68" customFormat="1" x14ac:dyDescent="0.2">
      <c r="A66" s="69"/>
      <c r="B66" s="115"/>
      <c r="C66" s="116"/>
      <c r="D66" s="116"/>
      <c r="E66" s="116"/>
      <c r="F66" s="116"/>
      <c r="G66" s="117"/>
      <c r="H66" s="118"/>
      <c r="I66" s="118"/>
      <c r="J66" s="118"/>
      <c r="K66" s="80"/>
      <c r="L66" s="81"/>
    </row>
    <row r="67" spans="1:12" s="68" customFormat="1" ht="22.5" x14ac:dyDescent="0.2">
      <c r="A67" s="69" t="s">
        <v>102</v>
      </c>
      <c r="B67" s="119"/>
      <c r="C67" s="120" t="s">
        <v>306</v>
      </c>
      <c r="D67" s="120"/>
      <c r="E67" s="120"/>
      <c r="F67" s="120" t="s">
        <v>138</v>
      </c>
      <c r="G67" s="121"/>
      <c r="H67" s="122"/>
      <c r="I67" s="122"/>
      <c r="J67" s="122">
        <f>SUBTOTAL(9,J42:J66)</f>
        <v>0</v>
      </c>
      <c r="K67" s="85"/>
      <c r="L67" s="86">
        <f>SUBTOTAL(9,L42:L66)</f>
        <v>0</v>
      </c>
    </row>
    <row r="68" spans="1:12" s="68" customFormat="1" ht="12" thickBot="1" x14ac:dyDescent="0.25">
      <c r="A68" s="69"/>
      <c r="B68" s="123"/>
      <c r="C68" s="124"/>
      <c r="D68" s="124"/>
      <c r="E68" s="124"/>
      <c r="F68" s="124"/>
      <c r="G68" s="125"/>
      <c r="H68" s="126"/>
      <c r="I68" s="127"/>
      <c r="J68" s="126"/>
      <c r="K68" s="76"/>
      <c r="L68" s="76"/>
    </row>
    <row r="69" spans="1:12" s="68" customFormat="1" x14ac:dyDescent="0.2">
      <c r="A69" s="69" t="s">
        <v>114</v>
      </c>
      <c r="B69" s="105" t="s">
        <v>115</v>
      </c>
      <c r="C69" s="106" t="s">
        <v>151</v>
      </c>
      <c r="D69" s="106"/>
      <c r="E69" s="106"/>
      <c r="F69" s="106" t="s">
        <v>152</v>
      </c>
      <c r="G69" s="128"/>
      <c r="H69" s="107"/>
      <c r="I69" s="107"/>
      <c r="J69" s="107"/>
      <c r="K69" s="82"/>
      <c r="L69" s="83"/>
    </row>
    <row r="70" spans="1:12" s="68" customFormat="1" ht="22.5" x14ac:dyDescent="0.2">
      <c r="A70" s="69" t="s">
        <v>118</v>
      </c>
      <c r="B70" s="108">
        <v>7</v>
      </c>
      <c r="C70" s="109" t="s">
        <v>153</v>
      </c>
      <c r="D70" s="109"/>
      <c r="E70" s="109" t="s">
        <v>154</v>
      </c>
      <c r="F70" s="87" t="s">
        <v>155</v>
      </c>
      <c r="G70" s="129" t="s">
        <v>140</v>
      </c>
      <c r="H70" s="110">
        <v>42</v>
      </c>
      <c r="I70" s="110"/>
      <c r="J70" s="110" t="str">
        <f>IF(ISNUMBER(I70),ROUND(H70*I70,3),"")</f>
        <v/>
      </c>
      <c r="K70" s="84"/>
      <c r="L70" s="77">
        <f>ROUND(H70*K70,2)</f>
        <v>0</v>
      </c>
    </row>
    <row r="71" spans="1:12" s="68" customFormat="1" x14ac:dyDescent="0.2">
      <c r="A71" s="69" t="s">
        <v>5</v>
      </c>
      <c r="B71" s="111"/>
      <c r="C71" s="112"/>
      <c r="D71" s="112"/>
      <c r="E71" s="112"/>
      <c r="F71" s="87"/>
      <c r="G71" s="114"/>
      <c r="H71" s="113"/>
      <c r="I71" s="113"/>
      <c r="J71" s="113"/>
      <c r="K71" s="79"/>
      <c r="L71" s="78"/>
    </row>
    <row r="72" spans="1:12" s="68" customFormat="1" x14ac:dyDescent="0.2">
      <c r="A72" s="69" t="s">
        <v>7</v>
      </c>
      <c r="B72" s="111"/>
      <c r="C72" s="112"/>
      <c r="D72" s="112"/>
      <c r="E72" s="112"/>
      <c r="F72" s="87" t="s">
        <v>156</v>
      </c>
      <c r="G72" s="114"/>
      <c r="H72" s="113"/>
      <c r="I72" s="113"/>
      <c r="J72" s="113"/>
      <c r="K72" s="79"/>
      <c r="L72" s="78"/>
    </row>
    <row r="73" spans="1:12" s="68" customFormat="1" x14ac:dyDescent="0.2">
      <c r="A73" s="69" t="s">
        <v>8</v>
      </c>
      <c r="B73" s="111"/>
      <c r="C73" s="112"/>
      <c r="D73" s="112"/>
      <c r="E73" s="112"/>
      <c r="F73" s="87" t="s">
        <v>124</v>
      </c>
      <c r="G73" s="114"/>
      <c r="H73" s="113"/>
      <c r="I73" s="113"/>
      <c r="J73" s="113"/>
      <c r="K73" s="79"/>
      <c r="L73" s="78"/>
    </row>
    <row r="74" spans="1:12" ht="22.5" x14ac:dyDescent="0.2">
      <c r="A74" s="1" t="s">
        <v>118</v>
      </c>
      <c r="B74" s="108">
        <v>8</v>
      </c>
      <c r="C74" s="109" t="s">
        <v>157</v>
      </c>
      <c r="D74" s="109"/>
      <c r="E74" s="109" t="s">
        <v>154</v>
      </c>
      <c r="F74" s="87" t="s">
        <v>158</v>
      </c>
      <c r="G74" s="129" t="s">
        <v>159</v>
      </c>
      <c r="H74" s="110">
        <v>37680</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160</v>
      </c>
      <c r="G76" s="114"/>
      <c r="H76" s="113"/>
      <c r="I76" s="113"/>
      <c r="J76" s="113"/>
      <c r="K76" s="79"/>
      <c r="L76" s="78"/>
    </row>
    <row r="77" spans="1:12" x14ac:dyDescent="0.2">
      <c r="A77" s="1" t="s">
        <v>8</v>
      </c>
      <c r="B77" s="111"/>
      <c r="C77" s="112"/>
      <c r="D77" s="112"/>
      <c r="E77" s="112"/>
      <c r="F77" s="87" t="s">
        <v>124</v>
      </c>
      <c r="G77" s="114"/>
      <c r="H77" s="113"/>
      <c r="I77" s="113"/>
      <c r="J77" s="113"/>
      <c r="K77" s="79"/>
      <c r="L77" s="78"/>
    </row>
    <row r="78" spans="1:12" x14ac:dyDescent="0.2">
      <c r="A78" s="1" t="s">
        <v>118</v>
      </c>
      <c r="B78" s="108">
        <v>9</v>
      </c>
      <c r="C78" s="109" t="s">
        <v>161</v>
      </c>
      <c r="D78" s="109"/>
      <c r="E78" s="109" t="s">
        <v>120</v>
      </c>
      <c r="F78" s="87" t="s">
        <v>162</v>
      </c>
      <c r="G78" s="129" t="s">
        <v>140</v>
      </c>
      <c r="H78" s="110">
        <v>20</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163</v>
      </c>
      <c r="G80" s="114"/>
      <c r="H80" s="113"/>
      <c r="I80" s="113"/>
      <c r="J80" s="113"/>
      <c r="K80" s="79"/>
      <c r="L80" s="78"/>
    </row>
    <row r="81" spans="1:12" x14ac:dyDescent="0.2">
      <c r="A81" s="1" t="s">
        <v>8</v>
      </c>
      <c r="B81" s="111"/>
      <c r="C81" s="112"/>
      <c r="D81" s="112"/>
      <c r="E81" s="112"/>
      <c r="F81" s="87" t="s">
        <v>124</v>
      </c>
      <c r="G81" s="114"/>
      <c r="H81" s="113"/>
      <c r="I81" s="113"/>
      <c r="J81" s="113"/>
      <c r="K81" s="79"/>
      <c r="L81" s="78"/>
    </row>
    <row r="82" spans="1:12" x14ac:dyDescent="0.2">
      <c r="A82" s="1"/>
      <c r="B82" s="115"/>
      <c r="C82" s="116"/>
      <c r="D82" s="116"/>
      <c r="E82" s="116"/>
      <c r="F82" s="116"/>
      <c r="G82" s="117"/>
      <c r="H82" s="118"/>
      <c r="I82" s="118"/>
      <c r="J82" s="118"/>
      <c r="K82" s="80"/>
      <c r="L82" s="81"/>
    </row>
    <row r="83" spans="1:12" ht="22.5" x14ac:dyDescent="0.2">
      <c r="A83" s="1" t="s">
        <v>102</v>
      </c>
      <c r="B83" s="119"/>
      <c r="C83" s="120" t="s">
        <v>307</v>
      </c>
      <c r="D83" s="120"/>
      <c r="E83" s="120"/>
      <c r="F83" s="120" t="s">
        <v>152</v>
      </c>
      <c r="G83" s="121"/>
      <c r="H83" s="122"/>
      <c r="I83" s="122"/>
      <c r="J83" s="122">
        <f>SUBTOTAL(9,J70:J82)</f>
        <v>0</v>
      </c>
      <c r="K83" s="85"/>
      <c r="L83" s="86">
        <f>SUBTOTAL(9,L70:L82)</f>
        <v>0</v>
      </c>
    </row>
    <row r="84" spans="1:12" ht="12" thickBot="1" x14ac:dyDescent="0.25">
      <c r="A84" s="1"/>
      <c r="B84" s="123"/>
      <c r="C84" s="124"/>
      <c r="D84" s="124"/>
      <c r="E84" s="124"/>
      <c r="F84" s="124"/>
      <c r="G84" s="125"/>
      <c r="H84" s="126"/>
      <c r="I84" s="127"/>
      <c r="J84" s="126"/>
      <c r="K84" s="76"/>
      <c r="L84" s="76"/>
    </row>
    <row r="85" spans="1:12" x14ac:dyDescent="0.2">
      <c r="A85" s="1" t="s">
        <v>114</v>
      </c>
      <c r="B85" s="105" t="s">
        <v>115</v>
      </c>
      <c r="C85" s="106" t="s">
        <v>164</v>
      </c>
      <c r="D85" s="106"/>
      <c r="E85" s="106"/>
      <c r="F85" s="106" t="s">
        <v>165</v>
      </c>
      <c r="G85" s="128"/>
      <c r="H85" s="107"/>
      <c r="I85" s="107"/>
      <c r="J85" s="107"/>
      <c r="K85" s="82"/>
      <c r="L85" s="83"/>
    </row>
    <row r="86" spans="1:12" x14ac:dyDescent="0.2">
      <c r="A86" s="1" t="s">
        <v>118</v>
      </c>
      <c r="B86" s="108">
        <v>10</v>
      </c>
      <c r="C86" s="109" t="s">
        <v>166</v>
      </c>
      <c r="D86" s="109"/>
      <c r="E86" s="109" t="s">
        <v>167</v>
      </c>
      <c r="F86" s="87" t="s">
        <v>168</v>
      </c>
      <c r="G86" s="129" t="s">
        <v>169</v>
      </c>
      <c r="H86" s="110">
        <v>300</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170</v>
      </c>
      <c r="G88" s="114"/>
      <c r="H88" s="113"/>
      <c r="I88" s="113"/>
      <c r="J88" s="113"/>
      <c r="K88" s="79"/>
      <c r="L88" s="78"/>
    </row>
    <row r="89" spans="1:12" x14ac:dyDescent="0.2">
      <c r="A89" s="1" t="s">
        <v>8</v>
      </c>
      <c r="B89" s="111"/>
      <c r="C89" s="112"/>
      <c r="D89" s="112"/>
      <c r="E89" s="112"/>
      <c r="F89" s="87" t="s">
        <v>124</v>
      </c>
      <c r="G89" s="114"/>
      <c r="H89" s="113"/>
      <c r="I89" s="113"/>
      <c r="J89" s="113"/>
      <c r="K89" s="79"/>
      <c r="L89" s="78"/>
    </row>
    <row r="90" spans="1:12" ht="22.5" x14ac:dyDescent="0.2">
      <c r="A90" s="1" t="s">
        <v>118</v>
      </c>
      <c r="B90" s="160">
        <v>11</v>
      </c>
      <c r="C90" s="109" t="s">
        <v>171</v>
      </c>
      <c r="D90" s="109"/>
      <c r="E90" s="109" t="s">
        <v>172</v>
      </c>
      <c r="F90" s="87" t="s">
        <v>173</v>
      </c>
      <c r="G90" s="129" t="s">
        <v>169</v>
      </c>
      <c r="H90" s="161">
        <v>9730.2880000000005</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174</v>
      </c>
      <c r="G92" s="114"/>
      <c r="H92" s="113"/>
      <c r="I92" s="113"/>
      <c r="J92" s="113"/>
      <c r="K92" s="79"/>
      <c r="L92" s="78"/>
    </row>
    <row r="93" spans="1:12" ht="326.25" x14ac:dyDescent="0.2">
      <c r="A93" s="1" t="s">
        <v>8</v>
      </c>
      <c r="B93" s="111"/>
      <c r="C93" s="112"/>
      <c r="D93" s="112"/>
      <c r="E93" s="112"/>
      <c r="F93" s="87" t="s">
        <v>175</v>
      </c>
      <c r="G93" s="114"/>
      <c r="H93" s="113"/>
      <c r="I93" s="113"/>
      <c r="J93" s="113"/>
      <c r="K93" s="79"/>
      <c r="L93" s="78"/>
    </row>
    <row r="94" spans="1:12" ht="22.5" x14ac:dyDescent="0.2">
      <c r="A94" s="1" t="s">
        <v>118</v>
      </c>
      <c r="B94" s="160">
        <v>12</v>
      </c>
      <c r="C94" s="109" t="s">
        <v>176</v>
      </c>
      <c r="D94" s="109"/>
      <c r="E94" s="109" t="s">
        <v>172</v>
      </c>
      <c r="F94" s="87" t="s">
        <v>177</v>
      </c>
      <c r="G94" s="129" t="s">
        <v>169</v>
      </c>
      <c r="H94" s="161">
        <v>3997.703</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178</v>
      </c>
      <c r="G96" s="114"/>
      <c r="H96" s="113"/>
      <c r="I96" s="113"/>
      <c r="J96" s="113"/>
      <c r="K96" s="79"/>
      <c r="L96" s="78"/>
    </row>
    <row r="97" spans="1:12" ht="326.25" x14ac:dyDescent="0.2">
      <c r="A97" s="1" t="s">
        <v>8</v>
      </c>
      <c r="B97" s="111"/>
      <c r="C97" s="112"/>
      <c r="D97" s="112"/>
      <c r="E97" s="112"/>
      <c r="F97" s="87" t="s">
        <v>179</v>
      </c>
      <c r="G97" s="114"/>
      <c r="H97" s="113"/>
      <c r="I97" s="113"/>
      <c r="J97" s="113"/>
      <c r="K97" s="79"/>
      <c r="L97" s="78"/>
    </row>
    <row r="98" spans="1:12" ht="22.5" x14ac:dyDescent="0.2">
      <c r="A98" s="1" t="s">
        <v>118</v>
      </c>
      <c r="B98" s="108">
        <v>13</v>
      </c>
      <c r="C98" s="109" t="s">
        <v>180</v>
      </c>
      <c r="D98" s="109"/>
      <c r="E98" s="109" t="s">
        <v>154</v>
      </c>
      <c r="F98" s="87" t="s">
        <v>181</v>
      </c>
      <c r="G98" s="129" t="s">
        <v>169</v>
      </c>
      <c r="H98" s="110">
        <v>13727.99</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182</v>
      </c>
      <c r="G100" s="114"/>
      <c r="H100" s="113"/>
      <c r="I100" s="113"/>
      <c r="J100" s="113"/>
      <c r="K100" s="79"/>
      <c r="L100" s="78"/>
    </row>
    <row r="101" spans="1:12" x14ac:dyDescent="0.2">
      <c r="A101" s="1" t="s">
        <v>8</v>
      </c>
      <c r="B101" s="111"/>
      <c r="C101" s="112"/>
      <c r="D101" s="112"/>
      <c r="E101" s="112"/>
      <c r="F101" s="87" t="s">
        <v>124</v>
      </c>
      <c r="G101" s="114"/>
      <c r="H101" s="113"/>
      <c r="I101" s="113"/>
      <c r="J101" s="113"/>
      <c r="K101" s="79"/>
      <c r="L101" s="78"/>
    </row>
    <row r="102" spans="1:12" ht="22.5" x14ac:dyDescent="0.2">
      <c r="A102" s="1" t="s">
        <v>118</v>
      </c>
      <c r="B102" s="108">
        <v>14</v>
      </c>
      <c r="C102" s="109" t="s">
        <v>183</v>
      </c>
      <c r="D102" s="109"/>
      <c r="E102" s="109" t="s">
        <v>154</v>
      </c>
      <c r="F102" s="87" t="s">
        <v>184</v>
      </c>
      <c r="G102" s="129" t="s">
        <v>169</v>
      </c>
      <c r="H102" s="110">
        <v>420</v>
      </c>
      <c r="I102" s="110"/>
      <c r="J102" s="110" t="str">
        <f>IF(ISNUMBER(I102),ROUND(H102*I102,3),"")</f>
        <v/>
      </c>
      <c r="K102" s="84"/>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185</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c r="B106" s="115"/>
      <c r="C106" s="116"/>
      <c r="D106" s="116"/>
      <c r="E106" s="116"/>
      <c r="F106" s="116"/>
      <c r="G106" s="117"/>
      <c r="H106" s="118"/>
      <c r="I106" s="118"/>
      <c r="J106" s="118"/>
      <c r="K106" s="80"/>
      <c r="L106" s="81"/>
    </row>
    <row r="107" spans="1:12" ht="22.5" x14ac:dyDescent="0.2">
      <c r="A107" s="1" t="s">
        <v>102</v>
      </c>
      <c r="B107" s="119"/>
      <c r="C107" s="120" t="s">
        <v>308</v>
      </c>
      <c r="D107" s="120"/>
      <c r="E107" s="120"/>
      <c r="F107" s="120" t="s">
        <v>165</v>
      </c>
      <c r="G107" s="121"/>
      <c r="H107" s="122"/>
      <c r="I107" s="122"/>
      <c r="J107" s="122">
        <f>SUBTOTAL(9,J86:J106)</f>
        <v>0</v>
      </c>
      <c r="K107" s="85"/>
      <c r="L107" s="86">
        <f>SUBTOTAL(9,L86:L106)</f>
        <v>0</v>
      </c>
    </row>
    <row r="108" spans="1:12" ht="12"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186</v>
      </c>
      <c r="D109" s="106"/>
      <c r="E109" s="106"/>
      <c r="F109" s="106" t="s">
        <v>187</v>
      </c>
      <c r="G109" s="128"/>
      <c r="H109" s="107"/>
      <c r="I109" s="107"/>
      <c r="J109" s="107"/>
      <c r="K109" s="82"/>
      <c r="L109" s="83"/>
    </row>
    <row r="110" spans="1:12" ht="22.5" x14ac:dyDescent="0.2">
      <c r="A110" s="1" t="s">
        <v>118</v>
      </c>
      <c r="B110" s="108">
        <v>15</v>
      </c>
      <c r="C110" s="109" t="s">
        <v>188</v>
      </c>
      <c r="D110" s="109"/>
      <c r="E110" s="109" t="s">
        <v>154</v>
      </c>
      <c r="F110" s="87" t="s">
        <v>189</v>
      </c>
      <c r="G110" s="129" t="s">
        <v>169</v>
      </c>
      <c r="H110" s="110">
        <v>13727.992</v>
      </c>
      <c r="I110" s="110"/>
      <c r="J110" s="110" t="str">
        <f>IF(ISNUMBER(I110),ROUND(H110*I110,3),"")</f>
        <v/>
      </c>
      <c r="K110" s="84"/>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190</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16</v>
      </c>
      <c r="C114" s="109" t="s">
        <v>191</v>
      </c>
      <c r="D114" s="109"/>
      <c r="E114" s="109" t="s">
        <v>154</v>
      </c>
      <c r="F114" s="87" t="s">
        <v>192</v>
      </c>
      <c r="G114" s="129" t="s">
        <v>140</v>
      </c>
      <c r="H114" s="110">
        <v>446</v>
      </c>
      <c r="I114" s="110"/>
      <c r="J114" s="110" t="str">
        <f>IF(ISNUMBER(I114),ROUND(H114*I114,3),"")</f>
        <v/>
      </c>
      <c r="K114" s="84"/>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193</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17</v>
      </c>
      <c r="C118" s="109" t="s">
        <v>194</v>
      </c>
      <c r="D118" s="109"/>
      <c r="E118" s="109" t="s">
        <v>154</v>
      </c>
      <c r="F118" s="87" t="s">
        <v>195</v>
      </c>
      <c r="G118" s="129" t="s">
        <v>140</v>
      </c>
      <c r="H118" s="110">
        <v>32</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196</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x14ac:dyDescent="0.2">
      <c r="A122" s="1" t="s">
        <v>118</v>
      </c>
      <c r="B122" s="108">
        <v>18</v>
      </c>
      <c r="C122" s="109" t="s">
        <v>197</v>
      </c>
      <c r="D122" s="109"/>
      <c r="E122" s="109" t="s">
        <v>120</v>
      </c>
      <c r="F122" s="87" t="s">
        <v>198</v>
      </c>
      <c r="G122" s="129" t="s">
        <v>140</v>
      </c>
      <c r="H122" s="110">
        <v>1141</v>
      </c>
      <c r="I122" s="110"/>
      <c r="J122" s="110" t="str">
        <f>IF(ISNUMBER(I122),ROUND(H122*I122,3),"")</f>
        <v/>
      </c>
      <c r="K122" s="84"/>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199</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x14ac:dyDescent="0.2">
      <c r="A126" s="1"/>
      <c r="B126" s="115"/>
      <c r="C126" s="116"/>
      <c r="D126" s="116"/>
      <c r="E126" s="116"/>
      <c r="F126" s="116"/>
      <c r="G126" s="117"/>
      <c r="H126" s="118"/>
      <c r="I126" s="118"/>
      <c r="J126" s="118"/>
      <c r="K126" s="80"/>
      <c r="L126" s="81"/>
    </row>
    <row r="127" spans="1:12" ht="22.5" x14ac:dyDescent="0.2">
      <c r="A127" s="1" t="s">
        <v>102</v>
      </c>
      <c r="B127" s="119"/>
      <c r="C127" s="120" t="s">
        <v>309</v>
      </c>
      <c r="D127" s="120"/>
      <c r="E127" s="120"/>
      <c r="F127" s="120" t="s">
        <v>187</v>
      </c>
      <c r="G127" s="121"/>
      <c r="H127" s="122"/>
      <c r="I127" s="122"/>
      <c r="J127" s="122">
        <f>SUBTOTAL(9,J110:J126)</f>
        <v>0</v>
      </c>
      <c r="K127" s="85"/>
      <c r="L127" s="86">
        <f>SUBTOTAL(9,L110:L126)</f>
        <v>0</v>
      </c>
    </row>
    <row r="128" spans="1:12" ht="12"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200</v>
      </c>
      <c r="D129" s="106"/>
      <c r="E129" s="106"/>
      <c r="F129" s="106" t="s">
        <v>201</v>
      </c>
      <c r="G129" s="128"/>
      <c r="H129" s="107"/>
      <c r="I129" s="107"/>
      <c r="J129" s="107"/>
      <c r="K129" s="82"/>
      <c r="L129" s="83"/>
    </row>
    <row r="130" spans="1:12" ht="22.5" x14ac:dyDescent="0.2">
      <c r="A130" s="1" t="s">
        <v>118</v>
      </c>
      <c r="B130" s="108">
        <v>19</v>
      </c>
      <c r="C130" s="109" t="s">
        <v>202</v>
      </c>
      <c r="D130" s="109"/>
      <c r="E130" s="109" t="s">
        <v>154</v>
      </c>
      <c r="F130" s="87" t="s">
        <v>203</v>
      </c>
      <c r="G130" s="129" t="s">
        <v>140</v>
      </c>
      <c r="H130" s="110">
        <v>2</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20</v>
      </c>
      <c r="C134" s="109" t="s">
        <v>204</v>
      </c>
      <c r="D134" s="109"/>
      <c r="E134" s="109" t="s">
        <v>154</v>
      </c>
      <c r="F134" s="87" t="s">
        <v>205</v>
      </c>
      <c r="G134" s="129" t="s">
        <v>206</v>
      </c>
      <c r="H134" s="110">
        <v>702</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207</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x14ac:dyDescent="0.2">
      <c r="A138" s="1" t="s">
        <v>118</v>
      </c>
      <c r="B138" s="108">
        <v>21</v>
      </c>
      <c r="C138" s="109" t="s">
        <v>208</v>
      </c>
      <c r="D138" s="109"/>
      <c r="E138" s="109" t="s">
        <v>172</v>
      </c>
      <c r="F138" s="87" t="s">
        <v>209</v>
      </c>
      <c r="G138" s="129" t="s">
        <v>210</v>
      </c>
      <c r="H138" s="110">
        <v>256</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211</v>
      </c>
      <c r="G140" s="114"/>
      <c r="H140" s="113"/>
      <c r="I140" s="113"/>
      <c r="J140" s="113"/>
      <c r="K140" s="79"/>
      <c r="L140" s="78"/>
    </row>
    <row r="141" spans="1:12" x14ac:dyDescent="0.2">
      <c r="A141" s="1" t="s">
        <v>8</v>
      </c>
      <c r="B141" s="111"/>
      <c r="C141" s="112"/>
      <c r="D141" s="112"/>
      <c r="E141" s="112"/>
      <c r="F141" s="87"/>
      <c r="G141" s="114"/>
      <c r="H141" s="113"/>
      <c r="I141" s="113"/>
      <c r="J141" s="113"/>
      <c r="K141" s="79"/>
      <c r="L141" s="78"/>
    </row>
    <row r="142" spans="1:12" x14ac:dyDescent="0.2">
      <c r="A142" s="1"/>
      <c r="B142" s="115"/>
      <c r="C142" s="116"/>
      <c r="D142" s="116"/>
      <c r="E142" s="116"/>
      <c r="F142" s="116"/>
      <c r="G142" s="117"/>
      <c r="H142" s="118"/>
      <c r="I142" s="118"/>
      <c r="J142" s="118"/>
      <c r="K142" s="80"/>
      <c r="L142" s="81"/>
    </row>
    <row r="143" spans="1:12" ht="22.5" x14ac:dyDescent="0.2">
      <c r="A143" s="1" t="s">
        <v>102</v>
      </c>
      <c r="B143" s="119"/>
      <c r="C143" s="120" t="s">
        <v>310</v>
      </c>
      <c r="D143" s="120"/>
      <c r="E143" s="120"/>
      <c r="F143" s="120" t="s">
        <v>201</v>
      </c>
      <c r="G143" s="121"/>
      <c r="H143" s="122"/>
      <c r="I143" s="122"/>
      <c r="J143" s="122">
        <f>SUBTOTAL(9,J130:J142)</f>
        <v>0</v>
      </c>
      <c r="K143" s="85"/>
      <c r="L143" s="86">
        <f>SUBTOTAL(9,L130:L142)</f>
        <v>0</v>
      </c>
    </row>
    <row r="144" spans="1:12" ht="12" thickBot="1" x14ac:dyDescent="0.25">
      <c r="A144" s="1"/>
      <c r="B144" s="123"/>
      <c r="C144" s="124"/>
      <c r="D144" s="124"/>
      <c r="E144" s="124"/>
      <c r="F144" s="124"/>
      <c r="G144" s="125"/>
      <c r="H144" s="126"/>
      <c r="I144" s="127"/>
      <c r="J144" s="126"/>
      <c r="K144" s="76"/>
      <c r="L144" s="76"/>
    </row>
    <row r="145" spans="1:12" x14ac:dyDescent="0.2">
      <c r="A145" s="1" t="s">
        <v>114</v>
      </c>
      <c r="B145" s="105" t="s">
        <v>115</v>
      </c>
      <c r="C145" s="106" t="s">
        <v>212</v>
      </c>
      <c r="D145" s="106"/>
      <c r="E145" s="106"/>
      <c r="F145" s="106" t="s">
        <v>213</v>
      </c>
      <c r="G145" s="128"/>
      <c r="H145" s="107"/>
      <c r="I145" s="107"/>
      <c r="J145" s="107"/>
      <c r="K145" s="82"/>
      <c r="L145" s="83"/>
    </row>
    <row r="146" spans="1:12" ht="22.5" x14ac:dyDescent="0.2">
      <c r="A146" s="1" t="s">
        <v>118</v>
      </c>
      <c r="B146" s="108">
        <v>22</v>
      </c>
      <c r="C146" s="109" t="s">
        <v>214</v>
      </c>
      <c r="D146" s="109"/>
      <c r="E146" s="109" t="s">
        <v>154</v>
      </c>
      <c r="F146" s="87" t="s">
        <v>215</v>
      </c>
      <c r="G146" s="129" t="s">
        <v>169</v>
      </c>
      <c r="H146" s="110">
        <v>13546.1</v>
      </c>
      <c r="I146" s="110"/>
      <c r="J146" s="110" t="str">
        <f>IF(ISNUMBER(I146),ROUND(H146*I146,3),"")</f>
        <v/>
      </c>
      <c r="K146" s="84"/>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216</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23</v>
      </c>
      <c r="C150" s="109" t="s">
        <v>217</v>
      </c>
      <c r="D150" s="109"/>
      <c r="E150" s="109" t="s">
        <v>154</v>
      </c>
      <c r="F150" s="87" t="s">
        <v>218</v>
      </c>
      <c r="G150" s="129" t="s">
        <v>169</v>
      </c>
      <c r="H150" s="110">
        <v>122</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219</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53">
        <v>24</v>
      </c>
      <c r="C154" s="109" t="s">
        <v>220</v>
      </c>
      <c r="D154" s="109"/>
      <c r="E154" s="109" t="s">
        <v>154</v>
      </c>
      <c r="F154" s="87" t="s">
        <v>221</v>
      </c>
      <c r="G154" s="129" t="s">
        <v>159</v>
      </c>
      <c r="H154" s="156">
        <v>24766</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155" t="s">
        <v>317</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53">
        <v>25</v>
      </c>
      <c r="C158" s="109" t="s">
        <v>222</v>
      </c>
      <c r="D158" s="109"/>
      <c r="E158" s="109" t="s">
        <v>154</v>
      </c>
      <c r="F158" s="87" t="s">
        <v>223</v>
      </c>
      <c r="G158" s="129" t="s">
        <v>224</v>
      </c>
      <c r="H158" s="156">
        <f>24736*5+6184*43+5565.6*43+30*37</f>
        <v>630022.80000000005</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155" t="s">
        <v>318</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26</v>
      </c>
      <c r="C162" s="109" t="s">
        <v>225</v>
      </c>
      <c r="D162" s="109"/>
      <c r="E162" s="109" t="s">
        <v>154</v>
      </c>
      <c r="F162" s="87" t="s">
        <v>226</v>
      </c>
      <c r="G162" s="129" t="s">
        <v>140</v>
      </c>
      <c r="H162" s="110">
        <v>44</v>
      </c>
      <c r="I162" s="110"/>
      <c r="J162" s="110" t="str">
        <f>IF(ISNUMBER(I162),ROUND(H162*I162,3),"")</f>
        <v/>
      </c>
      <c r="K162" s="84"/>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27</v>
      </c>
      <c r="C166" s="109" t="s">
        <v>227</v>
      </c>
      <c r="D166" s="109"/>
      <c r="E166" s="109" t="s">
        <v>154</v>
      </c>
      <c r="F166" s="87" t="s">
        <v>228</v>
      </c>
      <c r="G166" s="129" t="s">
        <v>229</v>
      </c>
      <c r="H166" s="110">
        <v>16327.343000000001</v>
      </c>
      <c r="I166" s="110"/>
      <c r="J166" s="110" t="str">
        <f>IF(ISNUMBER(I166),ROUND(H166*I166,3),"")</f>
        <v/>
      </c>
      <c r="K166" s="84"/>
      <c r="L166" s="77">
        <f>ROUND(H166*K166,2)</f>
        <v>0</v>
      </c>
    </row>
    <row r="167" spans="1:12" x14ac:dyDescent="0.2">
      <c r="A167" s="1" t="s">
        <v>5</v>
      </c>
      <c r="B167" s="111"/>
      <c r="C167" s="112"/>
      <c r="D167" s="112"/>
      <c r="E167" s="112"/>
      <c r="F167" s="87"/>
      <c r="G167" s="114"/>
      <c r="H167" s="113"/>
      <c r="I167" s="113"/>
      <c r="J167" s="113"/>
      <c r="K167" s="79"/>
      <c r="L167" s="78"/>
    </row>
    <row r="168" spans="1:12" ht="45" x14ac:dyDescent="0.2">
      <c r="A168" s="1" t="s">
        <v>7</v>
      </c>
      <c r="B168" s="111"/>
      <c r="C168" s="112"/>
      <c r="D168" s="112"/>
      <c r="E168" s="112"/>
      <c r="F168" s="87" t="s">
        <v>230</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28</v>
      </c>
      <c r="C170" s="109" t="s">
        <v>231</v>
      </c>
      <c r="D170" s="109"/>
      <c r="E170" s="109" t="s">
        <v>154</v>
      </c>
      <c r="F170" s="87" t="s">
        <v>232</v>
      </c>
      <c r="G170" s="129" t="s">
        <v>229</v>
      </c>
      <c r="H170" s="110">
        <v>2418.3200000000002</v>
      </c>
      <c r="I170" s="110"/>
      <c r="J170" s="110" t="str">
        <f>IF(ISNUMBER(I170),ROUND(H170*I170,3),"")</f>
        <v/>
      </c>
      <c r="K170" s="84"/>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233</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x14ac:dyDescent="0.2">
      <c r="A174" s="1" t="s">
        <v>118</v>
      </c>
      <c r="B174" s="108">
        <v>29</v>
      </c>
      <c r="C174" s="109" t="s">
        <v>234</v>
      </c>
      <c r="D174" s="109"/>
      <c r="E174" s="109" t="s">
        <v>167</v>
      </c>
      <c r="F174" s="87" t="s">
        <v>235</v>
      </c>
      <c r="G174" s="129" t="s">
        <v>236</v>
      </c>
      <c r="H174" s="110">
        <v>5</v>
      </c>
      <c r="I174" s="110"/>
      <c r="J174" s="110" t="str">
        <f>IF(ISNUMBER(I174),ROUND(H174*I174,3),"")</f>
        <v/>
      </c>
      <c r="K174" s="84"/>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237</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x14ac:dyDescent="0.2">
      <c r="A178" s="1" t="s">
        <v>118</v>
      </c>
      <c r="B178" s="108">
        <v>30</v>
      </c>
      <c r="C178" s="109" t="s">
        <v>238</v>
      </c>
      <c r="D178" s="109"/>
      <c r="E178" s="109" t="s">
        <v>167</v>
      </c>
      <c r="F178" s="87" t="s">
        <v>239</v>
      </c>
      <c r="G178" s="129" t="s">
        <v>240</v>
      </c>
      <c r="H178" s="110">
        <v>0.52500000000000002</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241</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31</v>
      </c>
      <c r="C182" s="109" t="s">
        <v>242</v>
      </c>
      <c r="D182" s="109"/>
      <c r="E182" s="109" t="s">
        <v>120</v>
      </c>
      <c r="F182" s="87" t="s">
        <v>243</v>
      </c>
      <c r="G182" s="129" t="s">
        <v>229</v>
      </c>
      <c r="H182" s="110">
        <v>41.448</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244</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32</v>
      </c>
      <c r="C186" s="109" t="s">
        <v>245</v>
      </c>
      <c r="D186" s="109"/>
      <c r="E186" s="109" t="s">
        <v>154</v>
      </c>
      <c r="F186" s="87" t="s">
        <v>246</v>
      </c>
      <c r="G186" s="129" t="s">
        <v>169</v>
      </c>
      <c r="H186" s="110">
        <v>60</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33</v>
      </c>
      <c r="C190" s="109" t="s">
        <v>247</v>
      </c>
      <c r="D190" s="109"/>
      <c r="E190" s="109" t="s">
        <v>154</v>
      </c>
      <c r="F190" s="87" t="s">
        <v>248</v>
      </c>
      <c r="G190" s="129" t="s">
        <v>229</v>
      </c>
      <c r="H190" s="110">
        <v>27</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249</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34</v>
      </c>
      <c r="C194" s="109" t="s">
        <v>250</v>
      </c>
      <c r="D194" s="109"/>
      <c r="E194" s="109" t="s">
        <v>154</v>
      </c>
      <c r="F194" s="87" t="s">
        <v>251</v>
      </c>
      <c r="G194" s="129" t="s">
        <v>169</v>
      </c>
      <c r="H194" s="110">
        <v>132</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35</v>
      </c>
      <c r="C198" s="109" t="s">
        <v>252</v>
      </c>
      <c r="D198" s="109"/>
      <c r="E198" s="109" t="s">
        <v>154</v>
      </c>
      <c r="F198" s="87" t="s">
        <v>253</v>
      </c>
      <c r="G198" s="129" t="s">
        <v>229</v>
      </c>
      <c r="H198" s="110">
        <v>47.52</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254</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x14ac:dyDescent="0.2">
      <c r="A202" s="1"/>
      <c r="B202" s="115"/>
      <c r="C202" s="116"/>
      <c r="D202" s="116"/>
      <c r="E202" s="116"/>
      <c r="F202" s="116"/>
      <c r="G202" s="117"/>
      <c r="H202" s="118"/>
      <c r="I202" s="118"/>
      <c r="J202" s="118"/>
      <c r="K202" s="80"/>
      <c r="L202" s="81"/>
    </row>
    <row r="203" spans="1:12" ht="22.5" x14ac:dyDescent="0.2">
      <c r="A203" s="1" t="s">
        <v>102</v>
      </c>
      <c r="B203" s="119"/>
      <c r="C203" s="120" t="s">
        <v>311</v>
      </c>
      <c r="D203" s="120"/>
      <c r="E203" s="120"/>
      <c r="F203" s="120" t="s">
        <v>213</v>
      </c>
      <c r="G203" s="121"/>
      <c r="H203" s="122"/>
      <c r="I203" s="122"/>
      <c r="J203" s="122">
        <f>SUBTOTAL(9,J146:J202)</f>
        <v>0</v>
      </c>
      <c r="K203" s="85"/>
      <c r="L203" s="86">
        <f>SUBTOTAL(9,L146:L202)</f>
        <v>0</v>
      </c>
    </row>
    <row r="204" spans="1:12" ht="12" thickBot="1" x14ac:dyDescent="0.25">
      <c r="A204" s="1"/>
      <c r="B204" s="123"/>
      <c r="C204" s="124"/>
      <c r="D204" s="124"/>
      <c r="E204" s="124"/>
      <c r="F204" s="124"/>
      <c r="G204" s="125"/>
      <c r="H204" s="126"/>
      <c r="I204" s="127"/>
      <c r="J204" s="126"/>
      <c r="K204" s="76"/>
      <c r="L204" s="76"/>
    </row>
    <row r="205" spans="1:12" x14ac:dyDescent="0.2">
      <c r="A205" s="1" t="s">
        <v>114</v>
      </c>
      <c r="B205" s="105" t="s">
        <v>115</v>
      </c>
      <c r="C205" s="106" t="s">
        <v>255</v>
      </c>
      <c r="D205" s="106"/>
      <c r="E205" s="106"/>
      <c r="F205" s="106" t="s">
        <v>256</v>
      </c>
      <c r="G205" s="128"/>
      <c r="H205" s="107"/>
      <c r="I205" s="107"/>
      <c r="J205" s="107"/>
      <c r="K205" s="82"/>
      <c r="L205" s="83"/>
    </row>
    <row r="206" spans="1:12" ht="22.5" x14ac:dyDescent="0.2">
      <c r="A206" s="1" t="s">
        <v>118</v>
      </c>
      <c r="B206" s="108">
        <v>36</v>
      </c>
      <c r="C206" s="109" t="s">
        <v>157</v>
      </c>
      <c r="D206" s="109"/>
      <c r="E206" s="109" t="s">
        <v>154</v>
      </c>
      <c r="F206" s="87" t="s">
        <v>158</v>
      </c>
      <c r="G206" s="129" t="s">
        <v>159</v>
      </c>
      <c r="H206" s="110">
        <v>162</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257</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37</v>
      </c>
      <c r="C210" s="109" t="s">
        <v>204</v>
      </c>
      <c r="D210" s="109"/>
      <c r="E210" s="109" t="s">
        <v>154</v>
      </c>
      <c r="F210" s="87" t="s">
        <v>205</v>
      </c>
      <c r="G210" s="129" t="s">
        <v>206</v>
      </c>
      <c r="H210" s="110">
        <v>208</v>
      </c>
      <c r="I210" s="110"/>
      <c r="J210" s="110" t="str">
        <f>IF(ISNUMBER(I210),ROUND(H210*I210,3),"")</f>
        <v/>
      </c>
      <c r="K210" s="84"/>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258</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38</v>
      </c>
      <c r="C214" s="109" t="s">
        <v>202</v>
      </c>
      <c r="D214" s="109"/>
      <c r="E214" s="109" t="s">
        <v>154</v>
      </c>
      <c r="F214" s="87" t="s">
        <v>203</v>
      </c>
      <c r="G214" s="129" t="s">
        <v>140</v>
      </c>
      <c r="H214" s="110">
        <v>2</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259</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39</v>
      </c>
      <c r="C218" s="109" t="s">
        <v>220</v>
      </c>
      <c r="D218" s="109"/>
      <c r="E218" s="109" t="s">
        <v>154</v>
      </c>
      <c r="F218" s="87" t="s">
        <v>221</v>
      </c>
      <c r="G218" s="129" t="s">
        <v>159</v>
      </c>
      <c r="H218" s="110">
        <v>220.4</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260</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40</v>
      </c>
      <c r="C222" s="109" t="s">
        <v>222</v>
      </c>
      <c r="D222" s="109"/>
      <c r="E222" s="109" t="s">
        <v>154</v>
      </c>
      <c r="F222" s="87" t="s">
        <v>223</v>
      </c>
      <c r="G222" s="129" t="s">
        <v>224</v>
      </c>
      <c r="H222" s="110">
        <v>8816</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261</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41</v>
      </c>
      <c r="C226" s="109" t="s">
        <v>262</v>
      </c>
      <c r="D226" s="109"/>
      <c r="E226" s="109" t="s">
        <v>154</v>
      </c>
      <c r="F226" s="87" t="s">
        <v>263</v>
      </c>
      <c r="G226" s="129" t="s">
        <v>140</v>
      </c>
      <c r="H226" s="110">
        <v>2</v>
      </c>
      <c r="I226" s="110"/>
      <c r="J226" s="110" t="str">
        <f>IF(ISNUMBER(I226),ROUND(H226*I226,3),"")</f>
        <v/>
      </c>
      <c r="K226" s="84"/>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264</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42</v>
      </c>
      <c r="C230" s="109" t="s">
        <v>265</v>
      </c>
      <c r="D230" s="109"/>
      <c r="E230" s="109" t="s">
        <v>154</v>
      </c>
      <c r="F230" s="87" t="s">
        <v>266</v>
      </c>
      <c r="G230" s="129" t="s">
        <v>229</v>
      </c>
      <c r="H230" s="110">
        <v>0.56000000000000005</v>
      </c>
      <c r="I230" s="110"/>
      <c r="J230" s="110" t="str">
        <f>IF(ISNUMBER(I230),ROUND(H230*I230,3),"")</f>
        <v/>
      </c>
      <c r="K230" s="84"/>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267</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x14ac:dyDescent="0.2">
      <c r="A234" s="1" t="s">
        <v>118</v>
      </c>
      <c r="B234" s="108">
        <v>43</v>
      </c>
      <c r="C234" s="109" t="s">
        <v>208</v>
      </c>
      <c r="D234" s="109"/>
      <c r="E234" s="109" t="s">
        <v>172</v>
      </c>
      <c r="F234" s="87" t="s">
        <v>209</v>
      </c>
      <c r="G234" s="129" t="s">
        <v>210</v>
      </c>
      <c r="H234" s="110">
        <v>48</v>
      </c>
      <c r="I234" s="110"/>
      <c r="J234" s="110" t="str">
        <f>IF(ISNUMBER(I234),ROUND(H234*I234,3),"")</f>
        <v/>
      </c>
      <c r="K234" s="84"/>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268</v>
      </c>
      <c r="G236" s="114"/>
      <c r="H236" s="113"/>
      <c r="I236" s="113"/>
      <c r="J236" s="113"/>
      <c r="K236" s="79"/>
      <c r="L236" s="78"/>
    </row>
    <row r="237" spans="1:12" x14ac:dyDescent="0.2">
      <c r="A237" s="1" t="s">
        <v>8</v>
      </c>
      <c r="B237" s="111"/>
      <c r="C237" s="112"/>
      <c r="D237" s="112"/>
      <c r="E237" s="112"/>
      <c r="F237" s="87"/>
      <c r="G237" s="114"/>
      <c r="H237" s="113"/>
      <c r="I237" s="113"/>
      <c r="J237" s="113"/>
      <c r="K237" s="79"/>
      <c r="L237" s="78"/>
    </row>
    <row r="238" spans="1:12" ht="22.5" x14ac:dyDescent="0.2">
      <c r="A238" s="1" t="s">
        <v>118</v>
      </c>
      <c r="B238" s="108">
        <v>44</v>
      </c>
      <c r="C238" s="109" t="s">
        <v>269</v>
      </c>
      <c r="D238" s="109"/>
      <c r="E238" s="109" t="s">
        <v>154</v>
      </c>
      <c r="F238" s="87" t="s">
        <v>270</v>
      </c>
      <c r="G238" s="129" t="s">
        <v>169</v>
      </c>
      <c r="H238" s="110">
        <v>107</v>
      </c>
      <c r="I238" s="110"/>
      <c r="J238" s="110" t="str">
        <f>IF(ISNUMBER(I238),ROUND(H238*I238,3),"")</f>
        <v/>
      </c>
      <c r="K238" s="84"/>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271</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45</v>
      </c>
      <c r="C242" s="109" t="s">
        <v>214</v>
      </c>
      <c r="D242" s="109"/>
      <c r="E242" s="109" t="s">
        <v>154</v>
      </c>
      <c r="F242" s="87" t="s">
        <v>215</v>
      </c>
      <c r="G242" s="129" t="s">
        <v>169</v>
      </c>
      <c r="H242" s="110">
        <v>163.03899999999999</v>
      </c>
      <c r="I242" s="110"/>
      <c r="J242" s="110" t="str">
        <f>IF(ISNUMBER(I242),ROUND(H242*I242,3),"")</f>
        <v/>
      </c>
      <c r="K242" s="84"/>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272</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46</v>
      </c>
      <c r="C246" s="109" t="s">
        <v>273</v>
      </c>
      <c r="D246" s="109"/>
      <c r="E246" s="109" t="s">
        <v>154</v>
      </c>
      <c r="F246" s="87" t="s">
        <v>274</v>
      </c>
      <c r="G246" s="129" t="s">
        <v>169</v>
      </c>
      <c r="H246" s="110">
        <v>163.03899999999999</v>
      </c>
      <c r="I246" s="110"/>
      <c r="J246" s="110" t="str">
        <f>IF(ISNUMBER(I246),ROUND(H246*I246,3),"")</f>
        <v/>
      </c>
      <c r="K246" s="84"/>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275</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ht="22.5" x14ac:dyDescent="0.2">
      <c r="A250" s="1" t="s">
        <v>118</v>
      </c>
      <c r="B250" s="108">
        <v>47</v>
      </c>
      <c r="C250" s="109" t="s">
        <v>166</v>
      </c>
      <c r="D250" s="109"/>
      <c r="E250" s="109" t="s">
        <v>154</v>
      </c>
      <c r="F250" s="87" t="s">
        <v>168</v>
      </c>
      <c r="G250" s="129" t="s">
        <v>169</v>
      </c>
      <c r="H250" s="110">
        <v>458.56400000000002</v>
      </c>
      <c r="I250" s="110"/>
      <c r="J250" s="110" t="str">
        <f>IF(ISNUMBER(I250),ROUND(H250*I250,3),"")</f>
        <v/>
      </c>
      <c r="K250" s="84"/>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276</v>
      </c>
      <c r="G252" s="114"/>
      <c r="H252" s="113"/>
      <c r="I252" s="113"/>
      <c r="J252" s="113"/>
      <c r="K252" s="79"/>
      <c r="L252" s="78"/>
    </row>
    <row r="253" spans="1:12" x14ac:dyDescent="0.2">
      <c r="A253" s="1" t="s">
        <v>8</v>
      </c>
      <c r="B253" s="111"/>
      <c r="C253" s="112"/>
      <c r="D253" s="112"/>
      <c r="E253" s="112"/>
      <c r="F253" s="87" t="s">
        <v>124</v>
      </c>
      <c r="G253" s="114"/>
      <c r="H253" s="113"/>
      <c r="I253" s="113"/>
      <c r="J253" s="113"/>
      <c r="K253" s="79"/>
      <c r="L253" s="78"/>
    </row>
    <row r="254" spans="1:12" ht="22.5" x14ac:dyDescent="0.2">
      <c r="A254" s="1" t="s">
        <v>118</v>
      </c>
      <c r="B254" s="108">
        <v>48</v>
      </c>
      <c r="C254" s="109" t="s">
        <v>277</v>
      </c>
      <c r="D254" s="109"/>
      <c r="E254" s="109" t="s">
        <v>154</v>
      </c>
      <c r="F254" s="87" t="s">
        <v>278</v>
      </c>
      <c r="G254" s="129" t="s">
        <v>140</v>
      </c>
      <c r="H254" s="110">
        <v>2</v>
      </c>
      <c r="I254" s="110"/>
      <c r="J254" s="110" t="str">
        <f>IF(ISNUMBER(I254),ROUND(H254*I254,3),"")</f>
        <v/>
      </c>
      <c r="K254" s="84"/>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279</v>
      </c>
      <c r="G256" s="114"/>
      <c r="H256" s="113"/>
      <c r="I256" s="113"/>
      <c r="J256" s="113"/>
      <c r="K256" s="79"/>
      <c r="L256" s="78"/>
    </row>
    <row r="257" spans="1:12" x14ac:dyDescent="0.2">
      <c r="A257" s="1" t="s">
        <v>8</v>
      </c>
      <c r="B257" s="111"/>
      <c r="C257" s="112"/>
      <c r="D257" s="112"/>
      <c r="E257" s="112"/>
      <c r="F257" s="87" t="s">
        <v>124</v>
      </c>
      <c r="G257" s="114"/>
      <c r="H257" s="113"/>
      <c r="I257" s="113"/>
      <c r="J257" s="113"/>
      <c r="K257" s="79"/>
      <c r="L257" s="78"/>
    </row>
    <row r="258" spans="1:12" ht="22.5" x14ac:dyDescent="0.2">
      <c r="A258" s="1" t="s">
        <v>118</v>
      </c>
      <c r="B258" s="108">
        <v>49</v>
      </c>
      <c r="C258" s="109" t="s">
        <v>280</v>
      </c>
      <c r="D258" s="109"/>
      <c r="E258" s="109" t="s">
        <v>154</v>
      </c>
      <c r="F258" s="87" t="s">
        <v>281</v>
      </c>
      <c r="G258" s="129" t="s">
        <v>169</v>
      </c>
      <c r="H258" s="110">
        <v>420</v>
      </c>
      <c r="I258" s="110"/>
      <c r="J258" s="110" t="str">
        <f>IF(ISNUMBER(I258),ROUND(H258*I258,3),"")</f>
        <v/>
      </c>
      <c r="K258" s="84"/>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282</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ht="22.5" x14ac:dyDescent="0.2">
      <c r="A262" s="1" t="s">
        <v>118</v>
      </c>
      <c r="B262" s="108">
        <v>50</v>
      </c>
      <c r="C262" s="109" t="s">
        <v>194</v>
      </c>
      <c r="D262" s="109"/>
      <c r="E262" s="109" t="s">
        <v>154</v>
      </c>
      <c r="F262" s="87" t="s">
        <v>195</v>
      </c>
      <c r="G262" s="129" t="s">
        <v>140</v>
      </c>
      <c r="H262" s="110">
        <v>61</v>
      </c>
      <c r="I262" s="110"/>
      <c r="J262" s="110" t="str">
        <f>IF(ISNUMBER(I262),ROUND(H262*I262,3),"")</f>
        <v/>
      </c>
      <c r="K262" s="84"/>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283</v>
      </c>
      <c r="G264" s="114"/>
      <c r="H264" s="113"/>
      <c r="I264" s="113"/>
      <c r="J264" s="113"/>
      <c r="K264" s="79"/>
      <c r="L264" s="78"/>
    </row>
    <row r="265" spans="1:12" x14ac:dyDescent="0.2">
      <c r="A265" s="1" t="s">
        <v>8</v>
      </c>
      <c r="B265" s="111"/>
      <c r="C265" s="112"/>
      <c r="D265" s="112"/>
      <c r="E265" s="112"/>
      <c r="F265" s="87" t="s">
        <v>124</v>
      </c>
      <c r="G265" s="114"/>
      <c r="H265" s="113"/>
      <c r="I265" s="113"/>
      <c r="J265" s="113"/>
      <c r="K265" s="79"/>
      <c r="L265" s="78"/>
    </row>
    <row r="266" spans="1:12" ht="22.5" x14ac:dyDescent="0.2">
      <c r="A266" s="1" t="s">
        <v>118</v>
      </c>
      <c r="B266" s="108">
        <v>51</v>
      </c>
      <c r="C266" s="109" t="s">
        <v>191</v>
      </c>
      <c r="D266" s="109"/>
      <c r="E266" s="109" t="s">
        <v>154</v>
      </c>
      <c r="F266" s="87" t="s">
        <v>192</v>
      </c>
      <c r="G266" s="129" t="s">
        <v>140</v>
      </c>
      <c r="H266" s="110">
        <v>8</v>
      </c>
      <c r="I266" s="110"/>
      <c r="J266" s="110" t="str">
        <f>IF(ISNUMBER(I266),ROUND(H266*I266,3),"")</f>
        <v/>
      </c>
      <c r="K266" s="84"/>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284</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ht="22.5" x14ac:dyDescent="0.2">
      <c r="A270" s="1" t="s">
        <v>118</v>
      </c>
      <c r="B270" s="108">
        <v>52</v>
      </c>
      <c r="C270" s="109" t="s">
        <v>285</v>
      </c>
      <c r="D270" s="109"/>
      <c r="E270" s="109" t="s">
        <v>154</v>
      </c>
      <c r="F270" s="87" t="s">
        <v>286</v>
      </c>
      <c r="G270" s="129" t="s">
        <v>140</v>
      </c>
      <c r="H270" s="110">
        <v>2</v>
      </c>
      <c r="I270" s="110"/>
      <c r="J270" s="110" t="str">
        <f>IF(ISNUMBER(I270),ROUND(H270*I270,3),"")</f>
        <v/>
      </c>
      <c r="K270" s="84"/>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287</v>
      </c>
      <c r="G272" s="114"/>
      <c r="H272" s="113"/>
      <c r="I272" s="113"/>
      <c r="J272" s="113"/>
      <c r="K272" s="79"/>
      <c r="L272" s="78"/>
    </row>
    <row r="273" spans="1:12" x14ac:dyDescent="0.2">
      <c r="A273" s="1" t="s">
        <v>8</v>
      </c>
      <c r="B273" s="111"/>
      <c r="C273" s="112"/>
      <c r="D273" s="112"/>
      <c r="E273" s="112"/>
      <c r="F273" s="87" t="s">
        <v>124</v>
      </c>
      <c r="G273" s="114"/>
      <c r="H273" s="113"/>
      <c r="I273" s="113"/>
      <c r="J273" s="113"/>
      <c r="K273" s="79"/>
      <c r="L273" s="78"/>
    </row>
    <row r="274" spans="1:12" ht="22.5" x14ac:dyDescent="0.2">
      <c r="A274" s="1" t="s">
        <v>118</v>
      </c>
      <c r="B274" s="108">
        <v>53</v>
      </c>
      <c r="C274" s="109" t="s">
        <v>288</v>
      </c>
      <c r="D274" s="109"/>
      <c r="E274" s="109" t="s">
        <v>154</v>
      </c>
      <c r="F274" s="87" t="s">
        <v>289</v>
      </c>
      <c r="G274" s="129" t="s">
        <v>140</v>
      </c>
      <c r="H274" s="110">
        <v>2</v>
      </c>
      <c r="I274" s="110"/>
      <c r="J274" s="110" t="str">
        <f>IF(ISNUMBER(I274),ROUND(H274*I274,3),"")</f>
        <v/>
      </c>
      <c r="K274" s="84"/>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287</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ht="22.5" x14ac:dyDescent="0.2">
      <c r="A278" s="1" t="s">
        <v>118</v>
      </c>
      <c r="B278" s="108">
        <v>54</v>
      </c>
      <c r="C278" s="109" t="s">
        <v>290</v>
      </c>
      <c r="D278" s="109"/>
      <c r="E278" s="109" t="s">
        <v>154</v>
      </c>
      <c r="F278" s="87" t="s">
        <v>291</v>
      </c>
      <c r="G278" s="129" t="s">
        <v>140</v>
      </c>
      <c r="H278" s="110">
        <v>2</v>
      </c>
      <c r="I278" s="110"/>
      <c r="J278" s="110" t="str">
        <f>IF(ISNUMBER(I278),ROUND(H278*I278,3),"")</f>
        <v/>
      </c>
      <c r="K278" s="84"/>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287</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ht="22.5" x14ac:dyDescent="0.2">
      <c r="A282" s="1" t="s">
        <v>118</v>
      </c>
      <c r="B282" s="108">
        <v>55</v>
      </c>
      <c r="C282" s="109" t="s">
        <v>292</v>
      </c>
      <c r="D282" s="109"/>
      <c r="E282" s="109" t="s">
        <v>154</v>
      </c>
      <c r="F282" s="87" t="s">
        <v>293</v>
      </c>
      <c r="G282" s="129" t="s">
        <v>140</v>
      </c>
      <c r="H282" s="110">
        <v>10</v>
      </c>
      <c r="I282" s="110"/>
      <c r="J282" s="110" t="str">
        <f>IF(ISNUMBER(I282),ROUND(H282*I282,3),"")</f>
        <v/>
      </c>
      <c r="K282" s="84"/>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294</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ht="22.5" x14ac:dyDescent="0.2">
      <c r="A286" s="1" t="s">
        <v>118</v>
      </c>
      <c r="B286" s="108">
        <v>56</v>
      </c>
      <c r="C286" s="109" t="s">
        <v>295</v>
      </c>
      <c r="D286" s="109"/>
      <c r="E286" s="109" t="s">
        <v>154</v>
      </c>
      <c r="F286" s="87" t="s">
        <v>296</v>
      </c>
      <c r="G286" s="129" t="s">
        <v>140</v>
      </c>
      <c r="H286" s="110">
        <v>10</v>
      </c>
      <c r="I286" s="110"/>
      <c r="J286" s="110" t="str">
        <f>IF(ISNUMBER(I286),ROUND(H286*I286,3),"")</f>
        <v/>
      </c>
      <c r="K286" s="84"/>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297</v>
      </c>
      <c r="G288" s="114"/>
      <c r="H288" s="113"/>
      <c r="I288" s="113"/>
      <c r="J288" s="113"/>
      <c r="K288" s="79"/>
      <c r="L288" s="78"/>
    </row>
    <row r="289" spans="1:12" x14ac:dyDescent="0.2">
      <c r="A289" s="1" t="s">
        <v>8</v>
      </c>
      <c r="B289" s="111"/>
      <c r="C289" s="112"/>
      <c r="D289" s="112"/>
      <c r="E289" s="112"/>
      <c r="F289" s="87" t="s">
        <v>124</v>
      </c>
      <c r="G289" s="114"/>
      <c r="H289" s="113"/>
      <c r="I289" s="113"/>
      <c r="J289" s="113"/>
      <c r="K289" s="79"/>
      <c r="L289" s="78"/>
    </row>
    <row r="290" spans="1:12" ht="22.5" x14ac:dyDescent="0.2">
      <c r="A290" s="1" t="s">
        <v>118</v>
      </c>
      <c r="B290" s="108">
        <v>58</v>
      </c>
      <c r="C290" s="109" t="s">
        <v>153</v>
      </c>
      <c r="D290" s="109"/>
      <c r="E290" s="109" t="s">
        <v>154</v>
      </c>
      <c r="F290" s="87" t="s">
        <v>155</v>
      </c>
      <c r="G290" s="129" t="s">
        <v>140</v>
      </c>
      <c r="H290" s="110">
        <v>100</v>
      </c>
      <c r="I290" s="110"/>
      <c r="J290" s="110" t="str">
        <f>IF(ISNUMBER(I290),ROUND(H290*I290,3),"")</f>
        <v/>
      </c>
      <c r="K290" s="84"/>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298</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ht="22.5" x14ac:dyDescent="0.2">
      <c r="A294" s="1" t="s">
        <v>118</v>
      </c>
      <c r="B294" s="108">
        <v>59</v>
      </c>
      <c r="C294" s="109" t="s">
        <v>299</v>
      </c>
      <c r="D294" s="109"/>
      <c r="E294" s="109" t="s">
        <v>154</v>
      </c>
      <c r="F294" s="87" t="s">
        <v>300</v>
      </c>
      <c r="G294" s="129" t="s">
        <v>140</v>
      </c>
      <c r="H294" s="110">
        <v>12</v>
      </c>
      <c r="I294" s="110"/>
      <c r="J294" s="110" t="str">
        <f>IF(ISNUMBER(I294),ROUND(H294*I294,3),"")</f>
        <v/>
      </c>
      <c r="K294" s="84"/>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301</v>
      </c>
      <c r="G296" s="114"/>
      <c r="H296" s="113"/>
      <c r="I296" s="113"/>
      <c r="J296" s="113"/>
      <c r="K296" s="79"/>
      <c r="L296" s="78"/>
    </row>
    <row r="297" spans="1:12" x14ac:dyDescent="0.2">
      <c r="A297" s="1" t="s">
        <v>8</v>
      </c>
      <c r="B297" s="111"/>
      <c r="C297" s="112"/>
      <c r="D297" s="112"/>
      <c r="E297" s="112"/>
      <c r="F297" s="87" t="s">
        <v>124</v>
      </c>
      <c r="G297" s="114"/>
      <c r="H297" s="113"/>
      <c r="I297" s="113"/>
      <c r="J297" s="113"/>
      <c r="K297" s="79"/>
      <c r="L297" s="78"/>
    </row>
    <row r="298" spans="1:12" ht="22.5" x14ac:dyDescent="0.2">
      <c r="A298" s="1" t="s">
        <v>118</v>
      </c>
      <c r="B298" s="108">
        <v>60</v>
      </c>
      <c r="C298" s="109" t="s">
        <v>302</v>
      </c>
      <c r="D298" s="109"/>
      <c r="E298" s="109" t="s">
        <v>154</v>
      </c>
      <c r="F298" s="87" t="s">
        <v>303</v>
      </c>
      <c r="G298" s="129" t="s">
        <v>169</v>
      </c>
      <c r="H298" s="110">
        <v>420</v>
      </c>
      <c r="I298" s="110"/>
      <c r="J298" s="110" t="str">
        <f>IF(ISNUMBER(I298),ROUND(H298*I298,3),"")</f>
        <v/>
      </c>
      <c r="K298" s="84"/>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304</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x14ac:dyDescent="0.2">
      <c r="A302" s="1"/>
      <c r="B302" s="130"/>
      <c r="C302" s="131"/>
      <c r="D302" s="131"/>
      <c r="E302" s="131"/>
      <c r="F302" s="131"/>
      <c r="G302" s="132"/>
      <c r="H302" s="133"/>
      <c r="I302" s="133"/>
      <c r="J302" s="133"/>
      <c r="K302" s="89"/>
      <c r="L302" s="90"/>
    </row>
    <row r="303" spans="1:12" ht="22.5" x14ac:dyDescent="0.2">
      <c r="A303" s="1" t="s">
        <v>102</v>
      </c>
      <c r="B303" s="119"/>
      <c r="C303" s="120" t="s">
        <v>312</v>
      </c>
      <c r="D303" s="120"/>
      <c r="E303" s="120"/>
      <c r="F303" s="120" t="s">
        <v>256</v>
      </c>
      <c r="G303" s="121"/>
      <c r="H303" s="122"/>
      <c r="I303" s="122"/>
      <c r="J303" s="122">
        <f>SUBTOTAL(9,J206:J302)</f>
        <v>0</v>
      </c>
      <c r="K303" s="85"/>
      <c r="L303" s="86">
        <f>SUBTOTAL(9,L206:L302)</f>
        <v>0</v>
      </c>
    </row>
    <row r="304" spans="1:12" x14ac:dyDescent="0.2">
      <c r="A304" s="1"/>
      <c r="B304" s="134"/>
      <c r="C304" s="135"/>
      <c r="D304" s="135"/>
      <c r="E304" s="135"/>
      <c r="F304" s="135"/>
      <c r="G304" s="136"/>
      <c r="H304" s="137"/>
      <c r="I304" s="138"/>
      <c r="J304" s="137"/>
      <c r="K304" s="88"/>
      <c r="L304" s="88"/>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0"/>
      <c r="L1083" s="72"/>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8"/>
      <c r="E1106" s="144"/>
      <c r="F1106" s="144"/>
      <c r="G1106" s="145"/>
      <c r="H1106" s="146"/>
      <c r="I1106" s="147"/>
      <c r="J1106" s="146"/>
      <c r="K1106" s="73"/>
      <c r="L1106" s="74"/>
    </row>
    <row r="1107" spans="3:12" x14ac:dyDescent="0.2">
      <c r="K1107"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0" min="1" max="11" man="1"/>
    <brk id="68" min="1" max="11" man="1"/>
    <brk id="93" min="1" max="11" man="1"/>
    <brk id="121" min="1" max="11" man="1"/>
    <brk id="225" min="1" max="11" man="1"/>
    <brk id="27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2019-03-13T13:37:53Z</cp:lastPrinted>
  <dcterms:created xsi:type="dcterms:W3CDTF">2015-03-16T09:47:49Z</dcterms:created>
  <dcterms:modified xsi:type="dcterms:W3CDTF">2019-06-10T11:35:37Z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